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9480" windowHeight="11025" tabRatio="786" activeTab="10"/>
  </bookViews>
  <sheets>
    <sheet name="附表1-1" sheetId="11" r:id="rId1"/>
    <sheet name="附表1-2" sheetId="38" r:id="rId2"/>
    <sheet name="附表1-3" sheetId="12" r:id="rId3"/>
    <sheet name="附表1-4" sheetId="39" r:id="rId4"/>
    <sheet name="附表1-5" sheetId="16" r:id="rId5"/>
    <sheet name="附表1-6" sheetId="17" r:id="rId6"/>
    <sheet name="附表1-7" sheetId="21" r:id="rId7"/>
    <sheet name="附表1-8" sheetId="46" r:id="rId8"/>
    <sheet name="附表1-9" sheetId="44" r:id="rId9"/>
    <sheet name="附表1-10" sheetId="42" r:id="rId10"/>
    <sheet name="附表1-11" sheetId="45" r:id="rId11"/>
  </sheets>
  <definedNames>
    <definedName name="_xlnm.Print_Area" localSheetId="0">'附表1-1'!$A$1:$E$25</definedName>
    <definedName name="_xlnm.Print_Area" localSheetId="9">'附表1-10'!$A$1:$B$20</definedName>
    <definedName name="_xlnm.Print_Area" localSheetId="10">'附表1-11'!$A$1:$B$9</definedName>
    <definedName name="_xlnm.Print_Area" localSheetId="1">'附表1-2'!$A$1:$E$223</definedName>
    <definedName name="_xlnm.Print_Area" localSheetId="2">'附表1-3'!$A$1:$D$55</definedName>
    <definedName name="_xlnm.Print_Area" localSheetId="3">'附表1-4'!$A$1:$D$41</definedName>
    <definedName name="_xlnm.Print_Area" localSheetId="4">'附表1-5'!$A$1:$E$27</definedName>
    <definedName name="_xlnm.Print_Area" localSheetId="5">'附表1-6'!$A$1:$E$19</definedName>
    <definedName name="_xlnm.Print_Area" localSheetId="6">'附表1-7'!$A$1:$E$26</definedName>
    <definedName name="_xlnm.Print_Area" localSheetId="7">'附表1-8'!$A$1:$E$26</definedName>
    <definedName name="_xlnm.Print_Area" localSheetId="8">'附表1-9'!$A$1:$D$15</definedName>
    <definedName name="_xlnm.Print_Titles" localSheetId="9">'附表1-10'!$4:$5</definedName>
    <definedName name="_xlnm.Print_Titles" localSheetId="1">'附表1-2'!$4:$4</definedName>
    <definedName name="_xlnm.Print_Titles" localSheetId="2">'附表1-3'!$4:$4</definedName>
    <definedName name="_xlnm.Print_Titles" localSheetId="3">'附表1-4'!$4:$5</definedName>
    <definedName name="_xlnm.Print_Titles" localSheetId="4">'附表1-5'!$4:$5</definedName>
    <definedName name="_xlnm.Print_Titles" localSheetId="5">'附表1-6'!$4:$5</definedName>
    <definedName name="_xlnm.Print_Titles" localSheetId="8">'附表1-9'!$4:$5</definedName>
  </definedNames>
  <calcPr calcId="124519"/>
</workbook>
</file>

<file path=xl/calcChain.xml><?xml version="1.0" encoding="utf-8"?>
<calcChain xmlns="http://schemas.openxmlformats.org/spreadsheetml/2006/main">
  <c r="E6" i="38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D173"/>
  <c r="B4" i="45" l="1"/>
  <c r="B6"/>
  <c r="E10" i="17"/>
  <c r="E11"/>
  <c r="E13"/>
  <c r="E18"/>
  <c r="E19"/>
  <c r="E6"/>
  <c r="D7"/>
  <c r="D8"/>
  <c r="D9"/>
  <c r="D10"/>
  <c r="D11"/>
  <c r="D12"/>
  <c r="D13"/>
  <c r="D19"/>
  <c r="D6"/>
  <c r="C19"/>
  <c r="B19"/>
  <c r="E48" i="16"/>
  <c r="D39"/>
  <c r="D43"/>
  <c r="D46"/>
  <c r="C6"/>
  <c r="E6" s="1"/>
  <c r="B39"/>
  <c r="C39"/>
  <c r="E46"/>
  <c r="E43"/>
  <c r="E40"/>
  <c r="E38"/>
  <c r="E21"/>
  <c r="D21"/>
  <c r="D51" i="12"/>
  <c r="D223" i="38"/>
  <c r="D220"/>
  <c r="D218"/>
  <c r="D217"/>
  <c r="D215"/>
  <c r="D213"/>
  <c r="D212"/>
  <c r="D209"/>
  <c r="D208"/>
  <c r="D205"/>
  <c r="D204"/>
  <c r="D202"/>
  <c r="D201"/>
  <c r="D197"/>
  <c r="D196"/>
  <c r="D195"/>
  <c r="D184"/>
  <c r="D179"/>
  <c r="D176"/>
  <c r="D175"/>
  <c r="D174"/>
  <c r="D172"/>
  <c r="D170"/>
  <c r="D169"/>
  <c r="D165"/>
  <c r="D164"/>
  <c r="D163"/>
  <c r="D161"/>
  <c r="D158"/>
  <c r="D157"/>
  <c r="D156"/>
  <c r="D154"/>
  <c r="D153"/>
  <c r="D152"/>
  <c r="D151"/>
  <c r="D149"/>
  <c r="D148"/>
  <c r="D147"/>
  <c r="D146"/>
  <c r="D145"/>
  <c r="D144"/>
  <c r="D141"/>
  <c r="D139"/>
  <c r="D138"/>
  <c r="D137"/>
  <c r="D136"/>
  <c r="D132"/>
  <c r="D131"/>
  <c r="D127"/>
  <c r="D126"/>
  <c r="D125"/>
  <c r="D124"/>
  <c r="D123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5"/>
  <c r="D93"/>
  <c r="D92"/>
  <c r="D91"/>
  <c r="D90"/>
  <c r="D89"/>
  <c r="D87"/>
  <c r="D86"/>
  <c r="D85"/>
  <c r="D84"/>
  <c r="D83"/>
  <c r="D73"/>
  <c r="D72"/>
  <c r="D70"/>
  <c r="D69"/>
  <c r="D68"/>
  <c r="D64"/>
  <c r="D63"/>
  <c r="D62"/>
  <c r="D61"/>
  <c r="D60"/>
  <c r="D55"/>
  <c r="D54"/>
  <c r="D53"/>
  <c r="D51"/>
  <c r="D50"/>
  <c r="D49"/>
  <c r="D47"/>
  <c r="D43"/>
  <c r="D33"/>
  <c r="D32"/>
  <c r="D30"/>
  <c r="D29"/>
  <c r="D28"/>
  <c r="D27"/>
  <c r="D26"/>
  <c r="D24"/>
  <c r="D22"/>
  <c r="D21"/>
  <c r="D20"/>
  <c r="D19"/>
  <c r="D17"/>
  <c r="D16"/>
  <c r="D15"/>
  <c r="D13"/>
  <c r="D12"/>
  <c r="D11"/>
  <c r="D10"/>
  <c r="D9"/>
  <c r="D8"/>
  <c r="D7"/>
  <c r="D6"/>
  <c r="E5"/>
  <c r="D5"/>
  <c r="B55" i="12"/>
  <c r="B40"/>
  <c r="B12"/>
  <c r="B5"/>
  <c r="D54"/>
  <c r="D50"/>
  <c r="D49"/>
  <c r="D48"/>
  <c r="D47"/>
  <c r="D46"/>
  <c r="D44"/>
  <c r="D43"/>
  <c r="D42"/>
  <c r="D41"/>
  <c r="D40"/>
  <c r="D38"/>
  <c r="D37"/>
  <c r="D36"/>
  <c r="D35"/>
  <c r="D34"/>
  <c r="D33"/>
  <c r="D32"/>
  <c r="D31"/>
  <c r="D29"/>
  <c r="D28"/>
  <c r="D27"/>
  <c r="D26"/>
  <c r="D25"/>
  <c r="D24"/>
  <c r="D22"/>
  <c r="D21"/>
  <c r="D20"/>
  <c r="D19"/>
  <c r="D18"/>
  <c r="D17"/>
  <c r="D16"/>
  <c r="D15"/>
  <c r="D14"/>
  <c r="D13"/>
  <c r="D10"/>
  <c r="D8"/>
  <c r="D7"/>
  <c r="D6"/>
  <c r="D5"/>
  <c r="C48" i="16" l="1"/>
  <c r="D48" s="1"/>
  <c r="E39"/>
  <c r="D12" i="12"/>
  <c r="D55"/>
  <c r="D41" i="39" l="1"/>
  <c r="B41"/>
  <c r="E6" i="11"/>
  <c r="E7"/>
  <c r="E8"/>
  <c r="E10"/>
  <c r="E11"/>
  <c r="E12"/>
  <c r="E13"/>
  <c r="E14"/>
  <c r="E15"/>
  <c r="E16"/>
  <c r="E17"/>
  <c r="E18"/>
  <c r="E19"/>
  <c r="E20"/>
  <c r="E21"/>
  <c r="E22"/>
  <c r="E23"/>
  <c r="E24"/>
  <c r="E25"/>
  <c r="E5"/>
  <c r="F25"/>
  <c r="F19"/>
  <c r="F5"/>
  <c r="D6" l="1"/>
  <c r="D7"/>
  <c r="D8"/>
  <c r="D10"/>
  <c r="D11"/>
  <c r="D12"/>
  <c r="D13"/>
  <c r="D14"/>
  <c r="D15"/>
  <c r="D16"/>
  <c r="D17"/>
  <c r="D18"/>
  <c r="D19"/>
  <c r="D20"/>
  <c r="D21"/>
  <c r="D22"/>
  <c r="D23"/>
  <c r="D24"/>
  <c r="D25"/>
  <c r="D5"/>
  <c r="C25"/>
  <c r="C19"/>
  <c r="C5"/>
  <c r="B25"/>
  <c r="B19"/>
  <c r="B5"/>
</calcChain>
</file>

<file path=xl/sharedStrings.xml><?xml version="1.0" encoding="utf-8"?>
<sst xmlns="http://schemas.openxmlformats.org/spreadsheetml/2006/main" count="600" uniqueCount="509">
  <si>
    <t>单位：万元</t>
  </si>
  <si>
    <t>项      目</t>
    <phoneticPr fontId="5" type="noConversion"/>
  </si>
  <si>
    <t/>
  </si>
  <si>
    <t>项      目</t>
  </si>
  <si>
    <t>项      目</t>
    <phoneticPr fontId="1" type="noConversion"/>
  </si>
  <si>
    <t xml:space="preserve">    增值税</t>
    <phoneticPr fontId="1" type="noConversion"/>
  </si>
  <si>
    <t xml:space="preserve">    营业税</t>
    <phoneticPr fontId="1" type="noConversion"/>
  </si>
  <si>
    <t xml:space="preserve">    企业所得税</t>
    <phoneticPr fontId="1" type="noConversion"/>
  </si>
  <si>
    <t xml:space="preserve">    企业所得税退税</t>
    <phoneticPr fontId="1" type="noConversion"/>
  </si>
  <si>
    <t xml:space="preserve">    个人所得税</t>
    <phoneticPr fontId="1" type="noConversion"/>
  </si>
  <si>
    <t xml:space="preserve">    资源税</t>
    <phoneticPr fontId="1" type="noConversion"/>
  </si>
  <si>
    <t xml:space="preserve">    房产税</t>
    <phoneticPr fontId="1" type="noConversion"/>
  </si>
  <si>
    <t xml:space="preserve">    城镇土地使用税</t>
    <phoneticPr fontId="1" type="noConversion"/>
  </si>
  <si>
    <t xml:space="preserve">    土地增值税</t>
    <phoneticPr fontId="1" type="noConversion"/>
  </si>
  <si>
    <t xml:space="preserve">    车船税</t>
    <phoneticPr fontId="1" type="noConversion"/>
  </si>
  <si>
    <t xml:space="preserve">    其他税收收入</t>
    <phoneticPr fontId="1" type="noConversion"/>
  </si>
  <si>
    <t xml:space="preserve">    专项收入</t>
    <phoneticPr fontId="1" type="noConversion"/>
  </si>
  <si>
    <t xml:space="preserve">    行政事业性收费收入</t>
    <phoneticPr fontId="1" type="noConversion"/>
  </si>
  <si>
    <t xml:space="preserve">    罚没收入</t>
    <phoneticPr fontId="1" type="noConversion"/>
  </si>
  <si>
    <t xml:space="preserve">    国有资源（资产）有偿使用收入</t>
    <phoneticPr fontId="5" type="noConversion"/>
  </si>
  <si>
    <t xml:space="preserve">    其他收入</t>
    <phoneticPr fontId="5" type="noConversion"/>
  </si>
  <si>
    <t>一、税收收入</t>
    <phoneticPr fontId="1" type="noConversion"/>
  </si>
  <si>
    <t>二、非税收入</t>
    <phoneticPr fontId="1" type="noConversion"/>
  </si>
  <si>
    <t>预算数</t>
    <phoneticPr fontId="1" type="noConversion"/>
  </si>
  <si>
    <t>预算数为上年执行数的%</t>
    <phoneticPr fontId="1" type="noConversion"/>
  </si>
  <si>
    <t>预算数</t>
    <phoneticPr fontId="5" type="noConversion"/>
  </si>
  <si>
    <t>决算数</t>
    <phoneticPr fontId="5" type="noConversion"/>
  </si>
  <si>
    <t>决算数为          预算数的%</t>
    <phoneticPr fontId="1" type="noConversion"/>
  </si>
  <si>
    <t>决算数为上年决算数的%</t>
    <phoneticPr fontId="1" type="noConversion"/>
  </si>
  <si>
    <t>……</t>
  </si>
  <si>
    <t>基本工资</t>
  </si>
  <si>
    <t>津贴补贴</t>
  </si>
  <si>
    <t>奖金</t>
  </si>
  <si>
    <t>办公费</t>
  </si>
  <si>
    <t>其他商品和服务支出</t>
  </si>
  <si>
    <t>离休费</t>
  </si>
  <si>
    <t>退休费</t>
  </si>
  <si>
    <t>决算数</t>
    <phoneticPr fontId="1" type="noConversion"/>
  </si>
  <si>
    <t>补助下级支出</t>
    <phoneticPr fontId="1" type="noConversion"/>
  </si>
  <si>
    <t>调出资金</t>
    <phoneticPr fontId="1" type="noConversion"/>
  </si>
  <si>
    <t>年终结余</t>
    <phoneticPr fontId="1" type="noConversion"/>
  </si>
  <si>
    <t>收      入</t>
    <phoneticPr fontId="5" type="noConversion"/>
  </si>
  <si>
    <t>支      出</t>
    <phoneticPr fontId="5" type="noConversion"/>
  </si>
  <si>
    <t>项    目</t>
    <phoneticPr fontId="5" type="noConversion"/>
  </si>
  <si>
    <t xml:space="preserve">项    目 </t>
    <phoneticPr fontId="5" type="noConversion"/>
  </si>
  <si>
    <t>当年收入</t>
    <phoneticPr fontId="5" type="noConversion"/>
  </si>
  <si>
    <t>当年支出</t>
    <phoneticPr fontId="5" type="noConversion"/>
  </si>
  <si>
    <t xml:space="preserve">  （一）返还性收入</t>
    <phoneticPr fontId="5" type="noConversion"/>
  </si>
  <si>
    <t xml:space="preserve">  （一）返还性支出</t>
    <phoneticPr fontId="5" type="noConversion"/>
  </si>
  <si>
    <t xml:space="preserve">    增值税和消费税税收返还</t>
    <phoneticPr fontId="5" type="noConversion"/>
  </si>
  <si>
    <t>　　所得税基数返还</t>
    <phoneticPr fontId="5" type="noConversion"/>
  </si>
  <si>
    <t xml:space="preserve">　　成品油价格和税费改革税收返还 </t>
    <phoneticPr fontId="5" type="noConversion"/>
  </si>
  <si>
    <t xml:space="preserve">    其他税收返还</t>
    <phoneticPr fontId="5" type="noConversion"/>
  </si>
  <si>
    <t xml:space="preserve">  （二）一般性转移支付</t>
    <phoneticPr fontId="5" type="noConversion"/>
  </si>
  <si>
    <t xml:space="preserve">    体制补助</t>
    <phoneticPr fontId="5" type="noConversion"/>
  </si>
  <si>
    <t xml:space="preserve">    均衡性转移支付</t>
    <phoneticPr fontId="5" type="noConversion"/>
  </si>
  <si>
    <t xml:space="preserve">    革命老区及民族和边境地区转移支付</t>
    <phoneticPr fontId="5" type="noConversion"/>
  </si>
  <si>
    <t xml:space="preserve">    县级基本财力保障机制奖补资金</t>
    <phoneticPr fontId="5" type="noConversion"/>
  </si>
  <si>
    <t xml:space="preserve">    结算补助</t>
    <phoneticPr fontId="5" type="noConversion"/>
  </si>
  <si>
    <t xml:space="preserve">    资源枯竭型城市转移支付补助</t>
    <phoneticPr fontId="5" type="noConversion"/>
  </si>
  <si>
    <t xml:space="preserve">    企业事业单位划转补助</t>
    <phoneticPr fontId="5" type="noConversion"/>
  </si>
  <si>
    <t xml:space="preserve">    成品油价格和税费改革转移支付补助</t>
    <phoneticPr fontId="5" type="noConversion"/>
  </si>
  <si>
    <t xml:space="preserve">    基层公检法司转移支付</t>
    <phoneticPr fontId="5" type="noConversion"/>
  </si>
  <si>
    <t xml:space="preserve">    义务教育等转移支付</t>
    <phoneticPr fontId="5" type="noConversion"/>
  </si>
  <si>
    <t xml:space="preserve">    基本养老保险和低保等转移支付</t>
    <phoneticPr fontId="5" type="noConversion"/>
  </si>
  <si>
    <t xml:space="preserve">    新型农村合作医疗等转移支付</t>
    <phoneticPr fontId="5" type="noConversion"/>
  </si>
  <si>
    <t xml:space="preserve">    农村综合改革转移支付</t>
    <phoneticPr fontId="5" type="noConversion"/>
  </si>
  <si>
    <t xml:space="preserve">    产粮(油)大县奖励资金</t>
    <phoneticPr fontId="5" type="noConversion"/>
  </si>
  <si>
    <t xml:space="preserve">    重点生态功能区转移支付</t>
    <phoneticPr fontId="5" type="noConversion"/>
  </si>
  <si>
    <t xml:space="preserve">    固定数额补助</t>
    <phoneticPr fontId="5" type="noConversion"/>
  </si>
  <si>
    <t xml:space="preserve">    其他一般性转移支付</t>
    <phoneticPr fontId="5" type="noConversion"/>
  </si>
  <si>
    <t xml:space="preserve">  （三）专项转移支付</t>
    <phoneticPr fontId="5" type="noConversion"/>
  </si>
  <si>
    <t>地方政府债券收入</t>
    <phoneticPr fontId="5" type="noConversion"/>
  </si>
  <si>
    <t>国债转贷资金上年结余</t>
  </si>
  <si>
    <t>债券还本支出</t>
  </si>
  <si>
    <t>上年结余</t>
  </si>
  <si>
    <t>债务转贷支出</t>
    <phoneticPr fontId="5" type="noConversion"/>
  </si>
  <si>
    <t>调入预算稳定调节基金</t>
  </si>
  <si>
    <t>国债转贷资金结余</t>
  </si>
  <si>
    <t xml:space="preserve">调入资金     </t>
  </si>
  <si>
    <t>安排预算稳定调节基金</t>
  </si>
  <si>
    <t>市县上解收入</t>
    <phoneticPr fontId="5" type="noConversion"/>
  </si>
  <si>
    <t>增设预算周转金</t>
    <phoneticPr fontId="5" type="noConversion"/>
  </si>
  <si>
    <t xml:space="preserve">年终结余                         </t>
  </si>
  <si>
    <t xml:space="preserve">  减:结转下年的支出</t>
    <phoneticPr fontId="5" type="noConversion"/>
  </si>
  <si>
    <t>净结余</t>
  </si>
  <si>
    <t>收入合计</t>
    <phoneticPr fontId="5" type="noConversion"/>
  </si>
  <si>
    <t>支出合计</t>
    <phoneticPr fontId="5" type="noConversion"/>
  </si>
  <si>
    <t>2015年决算数</t>
    <phoneticPr fontId="1" type="noConversion"/>
  </si>
  <si>
    <t>单位：万元</t>
    <phoneticPr fontId="1" type="noConversion"/>
  </si>
  <si>
    <t>附表1-4</t>
    <phoneticPr fontId="1" type="noConversion"/>
  </si>
  <si>
    <t>附表1-3</t>
    <phoneticPr fontId="1" type="noConversion"/>
  </si>
  <si>
    <t>附表1-1</t>
    <phoneticPr fontId="1" type="noConversion"/>
  </si>
  <si>
    <t>附表1-2</t>
    <phoneticPr fontId="1" type="noConversion"/>
  </si>
  <si>
    <t>合   计</t>
    <phoneticPr fontId="1" type="noConversion"/>
  </si>
  <si>
    <t>2016年决算数</t>
    <phoneticPr fontId="1" type="noConversion"/>
  </si>
  <si>
    <t>收入总计</t>
    <phoneticPr fontId="1" type="noConversion"/>
  </si>
  <si>
    <t>上年结余收入</t>
    <phoneticPr fontId="1" type="noConversion"/>
  </si>
  <si>
    <t>上级补助收入</t>
    <phoneticPr fontId="1" type="noConversion"/>
  </si>
  <si>
    <t>本年收入合计</t>
    <phoneticPr fontId="1" type="noConversion"/>
  </si>
  <si>
    <t>本年支出合计</t>
    <phoneticPr fontId="1" type="noConversion"/>
  </si>
  <si>
    <t>利润收入</t>
    <phoneticPr fontId="1" type="noConversion"/>
  </si>
  <si>
    <t>股利、股息收入</t>
    <phoneticPr fontId="1" type="noConversion"/>
  </si>
  <si>
    <t>产权转让收入</t>
    <phoneticPr fontId="1" type="noConversion"/>
  </si>
  <si>
    <t>清算收入</t>
    <phoneticPr fontId="1" type="noConversion"/>
  </si>
  <si>
    <t>项目</t>
  </si>
  <si>
    <t>决算数为预算数的%</t>
  </si>
  <si>
    <t>烟草企业利润收入</t>
  </si>
  <si>
    <t>石油石化企业利润收入</t>
  </si>
  <si>
    <t>国有控股公司股利、股息收入</t>
  </si>
  <si>
    <t>国有参股公司股利、股息收入</t>
  </si>
  <si>
    <t>国有股减持收入</t>
  </si>
  <si>
    <t>国有股权、股份转让收入</t>
  </si>
  <si>
    <t>国有股权、股份清算收入</t>
  </si>
  <si>
    <t>国有独资企业清算收入</t>
  </si>
  <si>
    <t>其他国有资本经营预算收入</t>
    <phoneticPr fontId="1" type="noConversion"/>
  </si>
  <si>
    <t>上年结余</t>
    <phoneticPr fontId="1" type="noConversion"/>
  </si>
  <si>
    <t>　　厂办大集体改革支出</t>
  </si>
  <si>
    <t>　　"三供一业"移交补助支出</t>
  </si>
  <si>
    <t>　　国有经济结构调整支出</t>
  </si>
  <si>
    <t>　　公益性设施投资支出</t>
  </si>
  <si>
    <t>　　国有企业政策性补贴(项)</t>
  </si>
  <si>
    <t>　　资本性支出</t>
  </si>
  <si>
    <t>　　改革性支出</t>
  </si>
  <si>
    <t>　　其他国有资本经营预算支出(项)</t>
  </si>
  <si>
    <t>支出总计</t>
    <phoneticPr fontId="1" type="noConversion"/>
  </si>
  <si>
    <t>附表1-10</t>
    <phoneticPr fontId="1" type="noConversion"/>
  </si>
  <si>
    <t xml:space="preserve">  1.因公出国（境）费</t>
  </si>
  <si>
    <t xml:space="preserve">  2.公务用车购置及运行维护费</t>
  </si>
  <si>
    <t xml:space="preserve">    （1）公务用车购置费</t>
  </si>
  <si>
    <t xml:space="preserve">    （2）公务用车运行维护费</t>
  </si>
  <si>
    <t xml:space="preserve">  3.公务接待费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</si>
  <si>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</si>
  <si>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</si>
  <si>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</si>
  <si>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</si>
  <si>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</si>
  <si>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</si>
  <si>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</si>
  <si>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</si>
  <si>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合  计</t>
    <phoneticPr fontId="5" type="noConversion"/>
  </si>
  <si>
    <t>一、2015年末地方政府债务余额</t>
  </si>
  <si>
    <t>一般债务</t>
  </si>
  <si>
    <t>专项债务</t>
  </si>
  <si>
    <t>二、2016年地方政府债务余额限额</t>
  </si>
  <si>
    <t>三、2016年地方政府债务(转贷)收入</t>
  </si>
  <si>
    <t>四、2016年地方政府债务还本支出</t>
  </si>
  <si>
    <t>五、2016年末地方政府债务余额</t>
  </si>
  <si>
    <t>项      目</t>
    <phoneticPr fontId="1" type="noConversion"/>
  </si>
  <si>
    <t>解决历史遗留问题及改革成本支出</t>
    <phoneticPr fontId="1" type="noConversion"/>
  </si>
  <si>
    <t>国有企业资本金注入</t>
    <phoneticPr fontId="1" type="noConversion"/>
  </si>
  <si>
    <t>国有企业政策性补贴(款)</t>
    <phoneticPr fontId="1" type="noConversion"/>
  </si>
  <si>
    <t>金融国有资本经营预算支出</t>
    <phoneticPr fontId="1" type="noConversion"/>
  </si>
  <si>
    <t>其他国有资本经营预算支出(款)</t>
    <phoneticPr fontId="1" type="noConversion"/>
  </si>
  <si>
    <t>决算数</t>
    <phoneticPr fontId="1" type="noConversion"/>
  </si>
  <si>
    <t>决算数为          预算数的%</t>
    <phoneticPr fontId="1" type="noConversion"/>
  </si>
  <si>
    <t>本年支出合计</t>
    <phoneticPr fontId="1" type="noConversion"/>
  </si>
  <si>
    <t>补助下级支出</t>
    <phoneticPr fontId="1" type="noConversion"/>
  </si>
  <si>
    <t>调出资金</t>
    <phoneticPr fontId="1" type="noConversion"/>
  </si>
  <si>
    <t>年终结余</t>
    <phoneticPr fontId="1" type="noConversion"/>
  </si>
  <si>
    <t>合    计</t>
    <phoneticPr fontId="1" type="noConversion"/>
  </si>
  <si>
    <t xml:space="preserve">   ……</t>
    <phoneticPr fontId="1" type="noConversion"/>
  </si>
  <si>
    <t>上解上级支出</t>
    <phoneticPr fontId="1" type="noConversion"/>
  </si>
  <si>
    <t>合  计</t>
    <phoneticPr fontId="1" type="noConversion"/>
  </si>
  <si>
    <t>本年收入</t>
    <phoneticPr fontId="5" type="noConversion"/>
  </si>
  <si>
    <t>本年支出</t>
    <phoneticPr fontId="1" type="noConversion"/>
  </si>
  <si>
    <t>累计结余</t>
    <phoneticPr fontId="5" type="noConversion"/>
  </si>
  <si>
    <t>项    目</t>
    <phoneticPr fontId="1" type="noConversion"/>
  </si>
  <si>
    <t>支出合计</t>
    <phoneticPr fontId="1" type="noConversion"/>
  </si>
  <si>
    <t>单位：万元</t>
    <phoneticPr fontId="1" type="noConversion"/>
  </si>
  <si>
    <t>国家电影事业发展专项资金收入</t>
    <phoneticPr fontId="1" type="noConversion"/>
  </si>
  <si>
    <t>附表1-5</t>
    <phoneticPr fontId="1" type="noConversion"/>
  </si>
  <si>
    <t>旅游发展基金支出</t>
  </si>
  <si>
    <t>附表1-6</t>
    <phoneticPr fontId="1" type="noConversion"/>
  </si>
  <si>
    <t>附表1-7</t>
    <phoneticPr fontId="1" type="noConversion"/>
  </si>
  <si>
    <t>附表1-8</t>
    <phoneticPr fontId="1" type="noConversion"/>
  </si>
  <si>
    <t>附表1-9</t>
    <phoneticPr fontId="1" type="noConversion"/>
  </si>
  <si>
    <t>附表1-11</t>
    <phoneticPr fontId="1" type="noConversion"/>
  </si>
  <si>
    <t>注：按照财政部《地方预决算公开操作规程》，将社会保险基金收入表、社会保险基金支出表合并为一张报表。</t>
    <phoneticPr fontId="1" type="noConversion"/>
  </si>
  <si>
    <t>2016年县级一般公共预算收入决算表</t>
    <phoneticPr fontId="5" type="noConversion"/>
  </si>
  <si>
    <t>2016年县级一般公共预算支出决算表</t>
    <phoneticPr fontId="24" type="noConversion"/>
  </si>
  <si>
    <t>2016年县级基本支出决算表</t>
    <phoneticPr fontId="1" type="noConversion"/>
  </si>
  <si>
    <t>2016年县级一般公共预算收支决算平衡表</t>
    <phoneticPr fontId="1" type="noConversion"/>
  </si>
  <si>
    <t>县  级</t>
    <phoneticPr fontId="5" type="noConversion"/>
  </si>
  <si>
    <t>2016年县级政府性基金收入决算表</t>
    <phoneticPr fontId="1" type="noConversion"/>
  </si>
  <si>
    <t>2016年县级政府性基金支出决算表</t>
    <phoneticPr fontId="1" type="noConversion"/>
  </si>
  <si>
    <t>2016年县级国有资本经营收入决算表</t>
    <phoneticPr fontId="1" type="noConversion"/>
  </si>
  <si>
    <t>2016年县级国有资本经营支出决算表</t>
    <phoneticPr fontId="1" type="noConversion"/>
  </si>
  <si>
    <t>2016年县级社会保险基金收支决算表</t>
    <phoneticPr fontId="1" type="noConversion"/>
  </si>
  <si>
    <t>县级</t>
    <phoneticPr fontId="1" type="noConversion"/>
  </si>
  <si>
    <t>2016年县级地方政府债务余额情况表</t>
    <phoneticPr fontId="1" type="noConversion"/>
  </si>
  <si>
    <t>县本级</t>
    <phoneticPr fontId="1" type="noConversion"/>
  </si>
  <si>
    <t>2016年县本级“三公”经费支出情况表</t>
    <phoneticPr fontId="1" type="noConversion"/>
  </si>
  <si>
    <t>上级补助收入</t>
    <phoneticPr fontId="5" type="noConversion"/>
  </si>
  <si>
    <t>补助下级支出</t>
    <phoneticPr fontId="5" type="noConversion"/>
  </si>
  <si>
    <t>上解上级支出</t>
    <phoneticPr fontId="5" type="noConversion"/>
  </si>
  <si>
    <t>社会保障缴费</t>
    <phoneticPr fontId="5" type="noConversion"/>
  </si>
  <si>
    <t>绩效工资</t>
    <phoneticPr fontId="5" type="noConversion"/>
  </si>
  <si>
    <t>印刷费</t>
    <phoneticPr fontId="5" type="noConversion"/>
  </si>
  <si>
    <t>咨询费</t>
    <phoneticPr fontId="5" type="noConversion"/>
  </si>
  <si>
    <t>手续费</t>
    <phoneticPr fontId="5" type="noConversion"/>
  </si>
  <si>
    <t>水费</t>
    <phoneticPr fontId="5" type="noConversion"/>
  </si>
  <si>
    <t>电费</t>
    <phoneticPr fontId="5" type="noConversion"/>
  </si>
  <si>
    <t>邮电费</t>
    <phoneticPr fontId="5" type="noConversion"/>
  </si>
  <si>
    <t>取暖费</t>
    <phoneticPr fontId="5" type="noConversion"/>
  </si>
  <si>
    <t>物业管理费</t>
    <phoneticPr fontId="5" type="noConversion"/>
  </si>
  <si>
    <t>差旅费</t>
    <phoneticPr fontId="5" type="noConversion"/>
  </si>
  <si>
    <t>维修费</t>
    <phoneticPr fontId="5" type="noConversion"/>
  </si>
  <si>
    <t>租赁费</t>
    <phoneticPr fontId="5" type="noConversion"/>
  </si>
  <si>
    <t>会议费</t>
    <phoneticPr fontId="5" type="noConversion"/>
  </si>
  <si>
    <t>培训费</t>
    <phoneticPr fontId="5" type="noConversion"/>
  </si>
  <si>
    <t>公务接待费</t>
    <phoneticPr fontId="5" type="noConversion"/>
  </si>
  <si>
    <t>专用材料费</t>
    <phoneticPr fontId="5" type="noConversion"/>
  </si>
  <si>
    <t>专用燃料费</t>
    <phoneticPr fontId="5" type="noConversion"/>
  </si>
  <si>
    <t>劳务费</t>
    <phoneticPr fontId="5" type="noConversion"/>
  </si>
  <si>
    <t>委托业务费</t>
    <phoneticPr fontId="5" type="noConversion"/>
  </si>
  <si>
    <t>工会经费</t>
    <phoneticPr fontId="5" type="noConversion"/>
  </si>
  <si>
    <t>福利费</t>
    <phoneticPr fontId="5" type="noConversion"/>
  </si>
  <si>
    <t>公务用车运行维护费</t>
    <phoneticPr fontId="5" type="noConversion"/>
  </si>
  <si>
    <t>其他交通费用</t>
    <phoneticPr fontId="5" type="noConversion"/>
  </si>
  <si>
    <t>税金及附加费用</t>
    <phoneticPr fontId="5" type="noConversion"/>
  </si>
  <si>
    <t>三、对个人和家庭的补助</t>
    <phoneticPr fontId="5" type="noConversion"/>
  </si>
  <si>
    <t>抚恤</t>
    <phoneticPr fontId="5" type="noConversion"/>
  </si>
  <si>
    <t>生活补助</t>
    <phoneticPr fontId="5" type="noConversion"/>
  </si>
  <si>
    <t>救济费</t>
    <phoneticPr fontId="5" type="noConversion"/>
  </si>
  <si>
    <t>医疗</t>
    <phoneticPr fontId="5" type="noConversion"/>
  </si>
  <si>
    <t>助学金</t>
    <phoneticPr fontId="5" type="noConversion"/>
  </si>
  <si>
    <t>奖励金</t>
    <phoneticPr fontId="5" type="noConversion"/>
  </si>
  <si>
    <t>生产补贴</t>
    <phoneticPr fontId="5" type="noConversion"/>
  </si>
  <si>
    <t>住房公积金</t>
    <phoneticPr fontId="5" type="noConversion"/>
  </si>
  <si>
    <t>购房补贴</t>
    <phoneticPr fontId="5" type="noConversion"/>
  </si>
  <si>
    <t>其他对个人和家庭的补助</t>
    <phoneticPr fontId="5" type="noConversion"/>
  </si>
  <si>
    <t>四、其他资本性支出</t>
    <phoneticPr fontId="5" type="noConversion"/>
  </si>
  <si>
    <t>合    计</t>
    <phoneticPr fontId="5" type="noConversion"/>
  </si>
  <si>
    <t>调整预算数</t>
    <phoneticPr fontId="5" type="noConversion"/>
  </si>
  <si>
    <t>一般公共服务支出</t>
    <phoneticPr fontId="1" type="noConversion"/>
  </si>
  <si>
    <t xml:space="preserve">  人大事务</t>
    <phoneticPr fontId="1" type="noConversion"/>
  </si>
  <si>
    <t xml:space="preserve">  政协事务</t>
    <phoneticPr fontId="1" type="noConversion"/>
  </si>
  <si>
    <t xml:space="preserve">  政府办公厅(室)及相关机构事务</t>
    <phoneticPr fontId="1" type="noConversion"/>
  </si>
  <si>
    <t xml:space="preserve">  发展与改革事务</t>
    <phoneticPr fontId="1" type="noConversion"/>
  </si>
  <si>
    <t xml:space="preserve">  统计信息事务</t>
    <phoneticPr fontId="1" type="noConversion"/>
  </si>
  <si>
    <t xml:space="preserve">  财政事务</t>
    <phoneticPr fontId="1" type="noConversion"/>
  </si>
  <si>
    <t xml:space="preserve">  税收事务</t>
    <phoneticPr fontId="1" type="noConversion"/>
  </si>
  <si>
    <t xml:space="preserve">  审计事务</t>
    <phoneticPr fontId="1" type="noConversion"/>
  </si>
  <si>
    <t xml:space="preserve">  海关事务</t>
    <phoneticPr fontId="1" type="noConversion"/>
  </si>
  <si>
    <t xml:space="preserve">  人力资源事务</t>
    <phoneticPr fontId="1" type="noConversion"/>
  </si>
  <si>
    <t xml:space="preserve">  纪检监察事务</t>
    <phoneticPr fontId="1" type="noConversion"/>
  </si>
  <si>
    <t xml:space="preserve">  商贸事务</t>
    <phoneticPr fontId="1" type="noConversion"/>
  </si>
  <si>
    <t xml:space="preserve">  知识产权事务</t>
    <phoneticPr fontId="1" type="noConversion"/>
  </si>
  <si>
    <t xml:space="preserve">  工商行政管理事务</t>
    <phoneticPr fontId="1" type="noConversion"/>
  </si>
  <si>
    <t xml:space="preserve">  质量技术监督与检验检疫事务</t>
    <phoneticPr fontId="1" type="noConversion"/>
  </si>
  <si>
    <t xml:space="preserve">  民族事务</t>
    <phoneticPr fontId="1" type="noConversion"/>
  </si>
  <si>
    <t xml:space="preserve">  宗教事务</t>
    <phoneticPr fontId="1" type="noConversion"/>
  </si>
  <si>
    <t xml:space="preserve">  港澳台侨事务</t>
    <phoneticPr fontId="1" type="noConversion"/>
  </si>
  <si>
    <t xml:space="preserve">  档案事务</t>
    <phoneticPr fontId="1" type="noConversion"/>
  </si>
  <si>
    <t xml:space="preserve">  民主党派及工商联事务</t>
    <phoneticPr fontId="1" type="noConversion"/>
  </si>
  <si>
    <t xml:space="preserve">  群众团体事务</t>
    <phoneticPr fontId="1" type="noConversion"/>
  </si>
  <si>
    <t xml:space="preserve">  党委办公厅(室)及相关机构事务</t>
    <phoneticPr fontId="1" type="noConversion"/>
  </si>
  <si>
    <t xml:space="preserve">  组织事务</t>
    <phoneticPr fontId="1" type="noConversion"/>
  </si>
  <si>
    <t xml:space="preserve">  宣传事务</t>
    <phoneticPr fontId="1" type="noConversion"/>
  </si>
  <si>
    <t xml:space="preserve">  统战事务</t>
    <phoneticPr fontId="1" type="noConversion"/>
  </si>
  <si>
    <t xml:space="preserve">  对外联络事务</t>
    <phoneticPr fontId="1" type="noConversion"/>
  </si>
  <si>
    <t xml:space="preserve">  其他共产党事务支出</t>
    <phoneticPr fontId="1" type="noConversion"/>
  </si>
  <si>
    <t xml:space="preserve">  其他一般公共服务支出</t>
    <phoneticPr fontId="1" type="noConversion"/>
  </si>
  <si>
    <t>外交支出</t>
    <phoneticPr fontId="1" type="noConversion"/>
  </si>
  <si>
    <t xml:space="preserve">  外交管理事务</t>
    <phoneticPr fontId="1" type="noConversion"/>
  </si>
  <si>
    <t xml:space="preserve">  驻外机构</t>
    <phoneticPr fontId="1" type="noConversion"/>
  </si>
  <si>
    <t xml:space="preserve">  对外援助</t>
    <phoneticPr fontId="1" type="noConversion"/>
  </si>
  <si>
    <t xml:space="preserve">  国际组织</t>
    <phoneticPr fontId="1" type="noConversion"/>
  </si>
  <si>
    <t xml:space="preserve">  对外合作与交流</t>
    <phoneticPr fontId="1" type="noConversion"/>
  </si>
  <si>
    <t xml:space="preserve">  对外宣传</t>
    <phoneticPr fontId="1" type="noConversion"/>
  </si>
  <si>
    <t xml:space="preserve">  边界勘界联检</t>
    <phoneticPr fontId="1" type="noConversion"/>
  </si>
  <si>
    <t xml:space="preserve">  其他外交支出</t>
    <phoneticPr fontId="1" type="noConversion"/>
  </si>
  <si>
    <t>国防支出</t>
    <phoneticPr fontId="1" type="noConversion"/>
  </si>
  <si>
    <t xml:space="preserve">  现役部队</t>
    <phoneticPr fontId="1" type="noConversion"/>
  </si>
  <si>
    <t xml:space="preserve">  国防科研事业</t>
    <phoneticPr fontId="1" type="noConversion"/>
  </si>
  <si>
    <t xml:space="preserve">  专项工程</t>
    <phoneticPr fontId="1" type="noConversion"/>
  </si>
  <si>
    <t xml:space="preserve">  国防动员</t>
    <phoneticPr fontId="1" type="noConversion"/>
  </si>
  <si>
    <t xml:space="preserve">  其他国防支出</t>
    <phoneticPr fontId="1" type="noConversion"/>
  </si>
  <si>
    <t>公共安全支出</t>
    <phoneticPr fontId="1" type="noConversion"/>
  </si>
  <si>
    <t xml:space="preserve">  武装警察</t>
    <phoneticPr fontId="1" type="noConversion"/>
  </si>
  <si>
    <t xml:space="preserve">  公安</t>
    <phoneticPr fontId="1" type="noConversion"/>
  </si>
  <si>
    <t xml:space="preserve">  国家安全</t>
    <phoneticPr fontId="1" type="noConversion"/>
  </si>
  <si>
    <t xml:space="preserve">  检察</t>
    <phoneticPr fontId="1" type="noConversion"/>
  </si>
  <si>
    <t xml:space="preserve">  法院</t>
    <phoneticPr fontId="1" type="noConversion"/>
  </si>
  <si>
    <t xml:space="preserve">  司法</t>
    <phoneticPr fontId="1" type="noConversion"/>
  </si>
  <si>
    <t xml:space="preserve">  监狱</t>
    <phoneticPr fontId="1" type="noConversion"/>
  </si>
  <si>
    <t xml:space="preserve">  强制隔离戒毒</t>
    <phoneticPr fontId="1" type="noConversion"/>
  </si>
  <si>
    <t xml:space="preserve">  国家保密</t>
    <phoneticPr fontId="1" type="noConversion"/>
  </si>
  <si>
    <t xml:space="preserve">  缉私警察</t>
    <phoneticPr fontId="1" type="noConversion"/>
  </si>
  <si>
    <t xml:space="preserve">  其他公共安全支出</t>
    <phoneticPr fontId="1" type="noConversion"/>
  </si>
  <si>
    <t>教育支出</t>
    <phoneticPr fontId="1" type="noConversion"/>
  </si>
  <si>
    <t xml:space="preserve">  教育管理事务</t>
    <phoneticPr fontId="1" type="noConversion"/>
  </si>
  <si>
    <t xml:space="preserve">  普通教育</t>
    <phoneticPr fontId="1" type="noConversion"/>
  </si>
  <si>
    <t xml:space="preserve">  职业教育</t>
    <phoneticPr fontId="1" type="noConversion"/>
  </si>
  <si>
    <t xml:space="preserve">  成人教育</t>
    <phoneticPr fontId="1" type="noConversion"/>
  </si>
  <si>
    <t xml:space="preserve">  广播电视教育</t>
    <phoneticPr fontId="1" type="noConversion"/>
  </si>
  <si>
    <t xml:space="preserve">  留学教育</t>
    <phoneticPr fontId="1" type="noConversion"/>
  </si>
  <si>
    <t xml:space="preserve">  特殊教育</t>
    <phoneticPr fontId="1" type="noConversion"/>
  </si>
  <si>
    <t xml:space="preserve">  进修及培训</t>
    <phoneticPr fontId="1" type="noConversion"/>
  </si>
  <si>
    <t xml:space="preserve">  教育费附加安排的支出</t>
    <phoneticPr fontId="1" type="noConversion"/>
  </si>
  <si>
    <t xml:space="preserve">  其他教育支出</t>
    <phoneticPr fontId="1" type="noConversion"/>
  </si>
  <si>
    <t>科学技术支出</t>
    <phoneticPr fontId="1" type="noConversion"/>
  </si>
  <si>
    <t xml:space="preserve">  科学技术管理事务</t>
    <phoneticPr fontId="1" type="noConversion"/>
  </si>
  <si>
    <t xml:space="preserve">  基础研究</t>
    <phoneticPr fontId="1" type="noConversion"/>
  </si>
  <si>
    <t xml:space="preserve">  应用研究</t>
    <phoneticPr fontId="1" type="noConversion"/>
  </si>
  <si>
    <t xml:space="preserve">  技术研究与开发</t>
    <phoneticPr fontId="1" type="noConversion"/>
  </si>
  <si>
    <t xml:space="preserve">  科技条件与服务</t>
    <phoneticPr fontId="1" type="noConversion"/>
  </si>
  <si>
    <t xml:space="preserve">  社会科学</t>
    <phoneticPr fontId="1" type="noConversion"/>
  </si>
  <si>
    <t xml:space="preserve">  科学技术普及</t>
    <phoneticPr fontId="1" type="noConversion"/>
  </si>
  <si>
    <t xml:space="preserve">  科技交流与合作</t>
    <phoneticPr fontId="1" type="noConversion"/>
  </si>
  <si>
    <t xml:space="preserve">  其他科学技术支出</t>
    <phoneticPr fontId="1" type="noConversion"/>
  </si>
  <si>
    <t>文化体育与传媒支出</t>
    <phoneticPr fontId="1" type="noConversion"/>
  </si>
  <si>
    <t xml:space="preserve">  文化</t>
    <phoneticPr fontId="1" type="noConversion"/>
  </si>
  <si>
    <t xml:space="preserve">  文物</t>
    <phoneticPr fontId="1" type="noConversion"/>
  </si>
  <si>
    <t xml:space="preserve">  体育</t>
    <phoneticPr fontId="1" type="noConversion"/>
  </si>
  <si>
    <t xml:space="preserve">  其他文化体育与传媒支出</t>
    <phoneticPr fontId="1" type="noConversion"/>
  </si>
  <si>
    <t>社会保障和就业支出</t>
    <phoneticPr fontId="1" type="noConversion"/>
  </si>
  <si>
    <t xml:space="preserve">  人力资源和社会保障管理事务</t>
    <phoneticPr fontId="1" type="noConversion"/>
  </si>
  <si>
    <t xml:space="preserve">  民政管理事务</t>
    <phoneticPr fontId="1" type="noConversion"/>
  </si>
  <si>
    <t xml:space="preserve">  财政对社会保险基金的补助</t>
    <phoneticPr fontId="1" type="noConversion"/>
  </si>
  <si>
    <t xml:space="preserve">  补充全国社会保障基金</t>
    <phoneticPr fontId="1" type="noConversion"/>
  </si>
  <si>
    <t xml:space="preserve">  行政事业单位离退休</t>
    <phoneticPr fontId="1" type="noConversion"/>
  </si>
  <si>
    <t xml:space="preserve">  企业改革补助</t>
    <phoneticPr fontId="1" type="noConversion"/>
  </si>
  <si>
    <t xml:space="preserve">  就业补助</t>
    <phoneticPr fontId="1" type="noConversion"/>
  </si>
  <si>
    <t xml:space="preserve">  抚恤</t>
    <phoneticPr fontId="1" type="noConversion"/>
  </si>
  <si>
    <t xml:space="preserve">  退役安置</t>
    <phoneticPr fontId="1" type="noConversion"/>
  </si>
  <si>
    <t xml:space="preserve">  社会福利</t>
    <phoneticPr fontId="1" type="noConversion"/>
  </si>
  <si>
    <t xml:space="preserve">  残疾人事业</t>
    <phoneticPr fontId="1" type="noConversion"/>
  </si>
  <si>
    <t xml:space="preserve">  自然灾害生活救助</t>
    <phoneticPr fontId="1" type="noConversion"/>
  </si>
  <si>
    <t xml:space="preserve">  红十字事业</t>
    <phoneticPr fontId="1" type="noConversion"/>
  </si>
  <si>
    <t xml:space="preserve">  最低生活保障</t>
    <phoneticPr fontId="1" type="noConversion"/>
  </si>
  <si>
    <t xml:space="preserve">  临时救助</t>
    <phoneticPr fontId="1" type="noConversion"/>
  </si>
  <si>
    <t xml:space="preserve">  特困人员供养</t>
    <phoneticPr fontId="1" type="noConversion"/>
  </si>
  <si>
    <t xml:space="preserve">  补充道路交通事故社会救助基金</t>
    <phoneticPr fontId="1" type="noConversion"/>
  </si>
  <si>
    <t xml:space="preserve">  其他生活救助</t>
    <phoneticPr fontId="1" type="noConversion"/>
  </si>
  <si>
    <t xml:space="preserve">  其他社会保障和就业支出</t>
    <phoneticPr fontId="1" type="noConversion"/>
  </si>
  <si>
    <t>医疗卫生与计划生育支出</t>
    <phoneticPr fontId="1" type="noConversion"/>
  </si>
  <si>
    <t xml:space="preserve">  医疗卫生与计划生育管理事务</t>
    <phoneticPr fontId="1" type="noConversion"/>
  </si>
  <si>
    <t xml:space="preserve">  公立医院</t>
    <phoneticPr fontId="1" type="noConversion"/>
  </si>
  <si>
    <t xml:space="preserve">  基层医疗卫生机构</t>
    <phoneticPr fontId="1" type="noConversion"/>
  </si>
  <si>
    <t xml:space="preserve">  公共卫生</t>
    <phoneticPr fontId="1" type="noConversion"/>
  </si>
  <si>
    <t xml:space="preserve">  医疗保障</t>
    <phoneticPr fontId="1" type="noConversion"/>
  </si>
  <si>
    <t xml:space="preserve">  中医药</t>
    <phoneticPr fontId="1" type="noConversion"/>
  </si>
  <si>
    <t xml:space="preserve">  计划生育事务</t>
    <phoneticPr fontId="1" type="noConversion"/>
  </si>
  <si>
    <t xml:space="preserve">  食品和药品监督管理事务</t>
    <phoneticPr fontId="1" type="noConversion"/>
  </si>
  <si>
    <t xml:space="preserve">  其他医疗卫生与计划生育支出</t>
    <phoneticPr fontId="1" type="noConversion"/>
  </si>
  <si>
    <t>节能环保支出</t>
    <phoneticPr fontId="1" type="noConversion"/>
  </si>
  <si>
    <t xml:space="preserve">  环境保护管理事务</t>
    <phoneticPr fontId="1" type="noConversion"/>
  </si>
  <si>
    <t xml:space="preserve">  环境监测与监察</t>
    <phoneticPr fontId="1" type="noConversion"/>
  </si>
  <si>
    <t xml:space="preserve">  污染防治</t>
    <phoneticPr fontId="1" type="noConversion"/>
  </si>
  <si>
    <t xml:space="preserve">    其中:排污费安排的支出</t>
    <phoneticPr fontId="1" type="noConversion"/>
  </si>
  <si>
    <t xml:space="preserve">  自然生态保护</t>
    <phoneticPr fontId="1" type="noConversion"/>
  </si>
  <si>
    <t xml:space="preserve">  天然林保护</t>
    <phoneticPr fontId="1" type="noConversion"/>
  </si>
  <si>
    <t xml:space="preserve">  退耕还林</t>
    <phoneticPr fontId="1" type="noConversion"/>
  </si>
  <si>
    <t xml:space="preserve">  风沙荒漠治理</t>
    <phoneticPr fontId="1" type="noConversion"/>
  </si>
  <si>
    <t xml:space="preserve">  退牧还草</t>
    <phoneticPr fontId="1" type="noConversion"/>
  </si>
  <si>
    <t xml:space="preserve">  已垦草原退耕还草</t>
    <phoneticPr fontId="1" type="noConversion"/>
  </si>
  <si>
    <t xml:space="preserve">  能源节约利用</t>
    <phoneticPr fontId="1" type="noConversion"/>
  </si>
  <si>
    <t xml:space="preserve">  污染减排</t>
    <phoneticPr fontId="1" type="noConversion"/>
  </si>
  <si>
    <t xml:space="preserve">  可再生能源</t>
    <phoneticPr fontId="1" type="noConversion"/>
  </si>
  <si>
    <t xml:space="preserve">  循环经济</t>
    <phoneticPr fontId="1" type="noConversion"/>
  </si>
  <si>
    <t xml:space="preserve">  能源管理事务</t>
    <phoneticPr fontId="1" type="noConversion"/>
  </si>
  <si>
    <t xml:space="preserve">  其他节能环保支出</t>
    <phoneticPr fontId="1" type="noConversion"/>
  </si>
  <si>
    <t>城乡社区支出</t>
    <phoneticPr fontId="1" type="noConversion"/>
  </si>
  <si>
    <t xml:space="preserve">  城乡社区管理事务</t>
    <phoneticPr fontId="1" type="noConversion"/>
  </si>
  <si>
    <t xml:space="preserve">  城乡社区规划与管理</t>
    <phoneticPr fontId="1" type="noConversion"/>
  </si>
  <si>
    <t xml:space="preserve">  城乡社区公共设施</t>
    <phoneticPr fontId="1" type="noConversion"/>
  </si>
  <si>
    <t xml:space="preserve">  城乡社区环境卫生</t>
    <phoneticPr fontId="1" type="noConversion"/>
  </si>
  <si>
    <t xml:space="preserve">  建设市场管理与监督</t>
    <phoneticPr fontId="1" type="noConversion"/>
  </si>
  <si>
    <t xml:space="preserve">  其他城乡社区支出</t>
    <phoneticPr fontId="1" type="noConversion"/>
  </si>
  <si>
    <t>农林水支出</t>
    <phoneticPr fontId="1" type="noConversion"/>
  </si>
  <si>
    <t xml:space="preserve">  农业</t>
    <phoneticPr fontId="1" type="noConversion"/>
  </si>
  <si>
    <t xml:space="preserve">  林业</t>
    <phoneticPr fontId="1" type="noConversion"/>
  </si>
  <si>
    <t xml:space="preserve">  水利</t>
    <phoneticPr fontId="1" type="noConversion"/>
  </si>
  <si>
    <t xml:space="preserve">    其中:水资源费安排的支出</t>
    <phoneticPr fontId="1" type="noConversion"/>
  </si>
  <si>
    <t xml:space="preserve">  南水北调</t>
    <phoneticPr fontId="1" type="noConversion"/>
  </si>
  <si>
    <t xml:space="preserve">  扶贫</t>
    <phoneticPr fontId="1" type="noConversion"/>
  </si>
  <si>
    <t xml:space="preserve">  农业综合开发</t>
    <phoneticPr fontId="1" type="noConversion"/>
  </si>
  <si>
    <t xml:space="preserve">  农村综合改革</t>
    <phoneticPr fontId="1" type="noConversion"/>
  </si>
  <si>
    <t xml:space="preserve">  目标价格补贴</t>
    <phoneticPr fontId="1" type="noConversion"/>
  </si>
  <si>
    <t xml:space="preserve">  其他农林水支出</t>
    <phoneticPr fontId="1" type="noConversion"/>
  </si>
  <si>
    <t>交通运输支出</t>
    <phoneticPr fontId="1" type="noConversion"/>
  </si>
  <si>
    <t xml:space="preserve">  公路水路运输</t>
    <phoneticPr fontId="1" type="noConversion"/>
  </si>
  <si>
    <t xml:space="preserve">  铁路运输</t>
    <phoneticPr fontId="1" type="noConversion"/>
  </si>
  <si>
    <t xml:space="preserve">  民用航空运输</t>
    <phoneticPr fontId="1" type="noConversion"/>
  </si>
  <si>
    <t xml:space="preserve">  邮政业支出</t>
    <phoneticPr fontId="1" type="noConversion"/>
  </si>
  <si>
    <t xml:space="preserve">  车辆购置税支出</t>
    <phoneticPr fontId="1" type="noConversion"/>
  </si>
  <si>
    <t xml:space="preserve">  其他交通运输支出</t>
    <phoneticPr fontId="1" type="noConversion"/>
  </si>
  <si>
    <t>资源勘探信息等支出</t>
    <phoneticPr fontId="1" type="noConversion"/>
  </si>
  <si>
    <t xml:space="preserve">  资源勘探开发</t>
    <phoneticPr fontId="1" type="noConversion"/>
  </si>
  <si>
    <t xml:space="preserve">  制造业</t>
    <phoneticPr fontId="1" type="noConversion"/>
  </si>
  <si>
    <t xml:space="preserve">  建筑业</t>
    <phoneticPr fontId="1" type="noConversion"/>
  </si>
  <si>
    <t xml:space="preserve">  工业和信息产业监管</t>
    <phoneticPr fontId="1" type="noConversion"/>
  </si>
  <si>
    <t xml:space="preserve">  安全生产监管</t>
    <phoneticPr fontId="1" type="noConversion"/>
  </si>
  <si>
    <t xml:space="preserve">  国有资产监管</t>
    <phoneticPr fontId="1" type="noConversion"/>
  </si>
  <si>
    <t xml:space="preserve">  支持中小企业发展和管理支出</t>
    <phoneticPr fontId="1" type="noConversion"/>
  </si>
  <si>
    <t xml:space="preserve">  其他资源勘探信息等支出</t>
    <phoneticPr fontId="1" type="noConversion"/>
  </si>
  <si>
    <t>商业服务业等支出</t>
    <phoneticPr fontId="1" type="noConversion"/>
  </si>
  <si>
    <t xml:space="preserve">  商业流通事务</t>
    <phoneticPr fontId="1" type="noConversion"/>
  </si>
  <si>
    <t xml:space="preserve">  旅游业管理与服务支出</t>
    <phoneticPr fontId="1" type="noConversion"/>
  </si>
  <si>
    <t xml:space="preserve">  涉外发展服务支出</t>
    <phoneticPr fontId="1" type="noConversion"/>
  </si>
  <si>
    <t xml:space="preserve">  其他商业服务业等支出</t>
    <phoneticPr fontId="1" type="noConversion"/>
  </si>
  <si>
    <t>金融支出</t>
    <phoneticPr fontId="1" type="noConversion"/>
  </si>
  <si>
    <t xml:space="preserve">  金融部门行政支出</t>
    <phoneticPr fontId="1" type="noConversion"/>
  </si>
  <si>
    <t xml:space="preserve">  金融部门监管支出</t>
    <phoneticPr fontId="1" type="noConversion"/>
  </si>
  <si>
    <t xml:space="preserve">  金融发展支出</t>
    <phoneticPr fontId="1" type="noConversion"/>
  </si>
  <si>
    <t xml:space="preserve">  金融调控支出</t>
    <phoneticPr fontId="1" type="noConversion"/>
  </si>
  <si>
    <t xml:space="preserve">  其他金融支出</t>
    <phoneticPr fontId="1" type="noConversion"/>
  </si>
  <si>
    <t>援助其他地区支出</t>
    <phoneticPr fontId="1" type="noConversion"/>
  </si>
  <si>
    <t xml:space="preserve">  一般公共服务</t>
    <phoneticPr fontId="1" type="noConversion"/>
  </si>
  <si>
    <t xml:space="preserve">  教育</t>
    <phoneticPr fontId="1" type="noConversion"/>
  </si>
  <si>
    <t xml:space="preserve">  文化体育与传媒</t>
    <phoneticPr fontId="1" type="noConversion"/>
  </si>
  <si>
    <t xml:space="preserve">  医疗卫生</t>
    <phoneticPr fontId="1" type="noConversion"/>
  </si>
  <si>
    <t xml:space="preserve">  节能环保</t>
    <phoneticPr fontId="1" type="noConversion"/>
  </si>
  <si>
    <t xml:space="preserve">  交通运输</t>
    <phoneticPr fontId="1" type="noConversion"/>
  </si>
  <si>
    <t xml:space="preserve">  住房保障</t>
    <phoneticPr fontId="1" type="noConversion"/>
  </si>
  <si>
    <t xml:space="preserve">  其他支出</t>
    <phoneticPr fontId="1" type="noConversion"/>
  </si>
  <si>
    <t>国土海洋气象等支出</t>
    <phoneticPr fontId="1" type="noConversion"/>
  </si>
  <si>
    <t xml:space="preserve">  国土资源事务</t>
    <phoneticPr fontId="1" type="noConversion"/>
  </si>
  <si>
    <t xml:space="preserve">  海洋管理事务</t>
    <phoneticPr fontId="1" type="noConversion"/>
  </si>
  <si>
    <t xml:space="preserve">  测绘事务</t>
    <phoneticPr fontId="1" type="noConversion"/>
  </si>
  <si>
    <t xml:space="preserve">  地震事务</t>
    <phoneticPr fontId="1" type="noConversion"/>
  </si>
  <si>
    <t xml:space="preserve">  气象事务</t>
    <phoneticPr fontId="1" type="noConversion"/>
  </si>
  <si>
    <t xml:space="preserve">  其他国土海洋气象等支出</t>
    <phoneticPr fontId="1" type="noConversion"/>
  </si>
  <si>
    <t>住房保障支出</t>
    <phoneticPr fontId="1" type="noConversion"/>
  </si>
  <si>
    <t xml:space="preserve">  保障性安居工程支出</t>
    <phoneticPr fontId="1" type="noConversion"/>
  </si>
  <si>
    <t xml:space="preserve">  住房改革支出</t>
    <phoneticPr fontId="1" type="noConversion"/>
  </si>
  <si>
    <t xml:space="preserve">  城乡社区住宅</t>
    <phoneticPr fontId="1" type="noConversion"/>
  </si>
  <si>
    <t>粮油物资储备支出</t>
    <phoneticPr fontId="1" type="noConversion"/>
  </si>
  <si>
    <t xml:space="preserve">  粮油事务</t>
    <phoneticPr fontId="1" type="noConversion"/>
  </si>
  <si>
    <t xml:space="preserve">  物资事务</t>
    <phoneticPr fontId="1" type="noConversion"/>
  </si>
  <si>
    <t xml:space="preserve">  能源储备</t>
    <phoneticPr fontId="1" type="noConversion"/>
  </si>
  <si>
    <t xml:space="preserve">  粮油储备</t>
    <phoneticPr fontId="1" type="noConversion"/>
  </si>
  <si>
    <t xml:space="preserve">  重要商品储备</t>
    <phoneticPr fontId="1" type="noConversion"/>
  </si>
  <si>
    <t>预备费</t>
    <phoneticPr fontId="1" type="noConversion"/>
  </si>
  <si>
    <t>其他支出(类)</t>
    <phoneticPr fontId="1" type="noConversion"/>
  </si>
  <si>
    <t xml:space="preserve">  年初预留</t>
    <phoneticPr fontId="1" type="noConversion"/>
  </si>
  <si>
    <t xml:space="preserve">  其他支出(款)</t>
    <phoneticPr fontId="1" type="noConversion"/>
  </si>
  <si>
    <t>债务付息支出</t>
    <phoneticPr fontId="1" type="noConversion"/>
  </si>
  <si>
    <t>债务发行费用支出</t>
    <phoneticPr fontId="1" type="noConversion"/>
  </si>
  <si>
    <t>债务付息支出</t>
  </si>
  <si>
    <t xml:space="preserve">  海警</t>
    <phoneticPr fontId="1" type="noConversion"/>
  </si>
  <si>
    <t xml:space="preserve">  科技重大项目</t>
    <phoneticPr fontId="1" type="noConversion"/>
  </si>
  <si>
    <t xml:space="preserve">  新闻出版广播影视</t>
    <phoneticPr fontId="1" type="noConversion"/>
  </si>
  <si>
    <t xml:space="preserve">  普惠金融发展支出</t>
    <phoneticPr fontId="1" type="noConversion"/>
  </si>
  <si>
    <t xml:space="preserve">  成品油价格改革对交通运输的补贴</t>
    <phoneticPr fontId="1" type="noConversion"/>
  </si>
  <si>
    <t xml:space="preserve">  中央政府国内债务付息支出</t>
    <phoneticPr fontId="1" type="noConversion"/>
  </si>
  <si>
    <t xml:space="preserve">  中央政府国外债务付息支出</t>
    <phoneticPr fontId="1" type="noConversion"/>
  </si>
  <si>
    <t xml:space="preserve">  地方政府一般债务付息支出</t>
    <phoneticPr fontId="1" type="noConversion"/>
  </si>
  <si>
    <t xml:space="preserve">  中央政府国内债务发行费用支出</t>
    <phoneticPr fontId="1" type="noConversion"/>
  </si>
  <si>
    <t xml:space="preserve">  中央政府国外债务发行费用支出</t>
    <phoneticPr fontId="1" type="noConversion"/>
  </si>
  <si>
    <t xml:space="preserve">  地方政府一般债务发行费用支出</t>
    <phoneticPr fontId="1" type="noConversion"/>
  </si>
  <si>
    <t>上年决算数</t>
    <phoneticPr fontId="1" type="noConversion"/>
  </si>
  <si>
    <t>其他工资福利支出</t>
  </si>
  <si>
    <t>因公出国（境）费用</t>
  </si>
  <si>
    <t>被装购置费</t>
    <phoneticPr fontId="5" type="noConversion"/>
  </si>
  <si>
    <t>二、商品和服务支出</t>
    <phoneticPr fontId="5" type="noConversion"/>
  </si>
  <si>
    <t>一、工资福利支出</t>
    <phoneticPr fontId="5" type="noConversion"/>
  </si>
  <si>
    <t>采暖补贴</t>
  </si>
  <si>
    <t>一、政府性基金收入</t>
    <phoneticPr fontId="1" type="noConversion"/>
  </si>
  <si>
    <t>农网还贷资金收入</t>
    <phoneticPr fontId="1" type="noConversion"/>
  </si>
  <si>
    <t>地方教育附加收入</t>
  </si>
  <si>
    <t>民航发展基金收入</t>
    <phoneticPr fontId="1" type="noConversion"/>
  </si>
  <si>
    <t>海南省高等级公路车辆通行附加费收入</t>
    <phoneticPr fontId="1" type="noConversion"/>
  </si>
  <si>
    <t>港口建设费收入</t>
    <phoneticPr fontId="1" type="noConversion"/>
  </si>
  <si>
    <t>散装水泥专项资金收入</t>
    <phoneticPr fontId="1" type="noConversion"/>
  </si>
  <si>
    <t>新型墙体材料专项基金收入</t>
    <phoneticPr fontId="1" type="noConversion"/>
  </si>
  <si>
    <t>旅游发展基金收入</t>
    <phoneticPr fontId="1" type="noConversion"/>
  </si>
  <si>
    <t>新菜地开发建设基金收入</t>
    <phoneticPr fontId="1" type="noConversion"/>
  </si>
  <si>
    <t>新增建设用地土地有偿使用费收入</t>
    <phoneticPr fontId="1" type="noConversion"/>
  </si>
  <si>
    <t>南水北调工程基金收入</t>
    <phoneticPr fontId="1" type="noConversion"/>
  </si>
  <si>
    <t>政府住房基金收入</t>
    <phoneticPr fontId="1" type="noConversion"/>
  </si>
  <si>
    <t>城市公用事业附加收入</t>
    <phoneticPr fontId="1" type="noConversion"/>
  </si>
  <si>
    <t>国有土地使用权出让收入</t>
    <phoneticPr fontId="1" type="noConversion"/>
  </si>
  <si>
    <t>国有土地收益基金收入</t>
    <phoneticPr fontId="1" type="noConversion"/>
  </si>
  <si>
    <t>农业土地开发资金收入</t>
    <phoneticPr fontId="1" type="noConversion"/>
  </si>
  <si>
    <t>大中型水库移民后期扶持基金收入</t>
    <phoneticPr fontId="1" type="noConversion"/>
  </si>
  <si>
    <t>大中型水库库区基金收入</t>
    <phoneticPr fontId="1" type="noConversion"/>
  </si>
  <si>
    <t>三峡水库库区基金收入</t>
    <phoneticPr fontId="1" type="noConversion"/>
  </si>
  <si>
    <t>彩票公益金收入</t>
    <phoneticPr fontId="1" type="noConversion"/>
  </si>
  <si>
    <t>城市基础设施配套费收入</t>
    <phoneticPr fontId="1" type="noConversion"/>
  </si>
  <si>
    <t>小型水库移民扶助基金收入</t>
    <phoneticPr fontId="1" type="noConversion"/>
  </si>
  <si>
    <t>国家重大水利工程建设基金收入</t>
    <phoneticPr fontId="1" type="noConversion"/>
  </si>
  <si>
    <t>车辆通行费</t>
    <phoneticPr fontId="1" type="noConversion"/>
  </si>
  <si>
    <t>可再生能源电价附加收入</t>
    <phoneticPr fontId="1" type="noConversion"/>
  </si>
  <si>
    <t>无线电频率占用费</t>
    <phoneticPr fontId="1" type="noConversion"/>
  </si>
  <si>
    <t>废弃电器电子产品处理基金收入</t>
    <phoneticPr fontId="1" type="noConversion"/>
  </si>
  <si>
    <t>水土保持补偿费收入</t>
    <phoneticPr fontId="1" type="noConversion"/>
  </si>
  <si>
    <t>污水处理费收入</t>
    <phoneticPr fontId="1" type="noConversion"/>
  </si>
  <si>
    <t>彩票发行机构和彩票销售机构的业务费用</t>
    <phoneticPr fontId="1" type="noConversion"/>
  </si>
  <si>
    <t>其他政府性基金收入</t>
    <phoneticPr fontId="1" type="noConversion"/>
  </si>
  <si>
    <t>二、转移性收入</t>
    <phoneticPr fontId="1" type="noConversion"/>
  </si>
  <si>
    <t>债务收入</t>
  </si>
  <si>
    <t>地方政府专项债务收入</t>
    <phoneticPr fontId="1" type="noConversion"/>
  </si>
  <si>
    <t>转移性收入</t>
    <phoneticPr fontId="1" type="noConversion"/>
  </si>
  <si>
    <t>政府性基金转移收入</t>
    <phoneticPr fontId="1" type="noConversion"/>
  </si>
  <si>
    <t>下级上解收入</t>
    <phoneticPr fontId="1" type="noConversion"/>
  </si>
  <si>
    <t>调入资金</t>
    <phoneticPr fontId="1" type="noConversion"/>
  </si>
  <si>
    <t>决算数为上年执行数的%</t>
    <phoneticPr fontId="1" type="noConversion"/>
  </si>
  <si>
    <t>国有土地使用权出让收入及对应专项债务收入安排的支出</t>
  </si>
  <si>
    <t>调整预算数</t>
    <phoneticPr fontId="1" type="noConversion"/>
  </si>
  <si>
    <t>其他政府性基金及对应专项债务收入安排的支出</t>
  </si>
  <si>
    <t>新增建设用地土地有偿使用费及对应专项债务收入安排的支出</t>
    <phoneticPr fontId="1" type="noConversion"/>
  </si>
  <si>
    <t>农业土地开发资金及对应专项债务收入安排的支出</t>
    <phoneticPr fontId="1" type="noConversion"/>
  </si>
  <si>
    <t>彩票公益金及对应专项债务收入安排的支出</t>
    <phoneticPr fontId="1" type="noConversion"/>
  </si>
  <si>
    <t xml:space="preserve">    城市维护建设税</t>
    <phoneticPr fontId="1" type="noConversion"/>
  </si>
  <si>
    <t xml:space="preserve">    印花税</t>
    <phoneticPr fontId="1" type="noConversion"/>
  </si>
  <si>
    <t>决算数为上年决算数的%</t>
    <phoneticPr fontId="1" type="noConversion"/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</si>
</sst>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_ "/>
    <numFmt numFmtId="178" formatCode="0_ ;[Red]\-0\ "/>
    <numFmt numFmtId="179" formatCode="0.0_ ;[Red]\-0.0\ "/>
    <numFmt numFmtId="180" formatCode="#,##0.00_ "/>
    <numFmt numFmtId="181" formatCode="0.00_ "/>
    <numFmt numFmtId="182" formatCode="0.0_);[Red]\(0.0\)"/>
    <numFmt numFmtId="183" formatCode="0.0_ "/>
  </numFmts>
  <fonts count="5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22"/>
      <color indexed="8"/>
      <name val="Calibri"/>
      <family val="2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indexed="8"/>
      <name val="宋体"/>
      <family val="3"/>
      <charset val="134"/>
      <scheme val="major"/>
    </font>
    <font>
      <b/>
      <sz val="18"/>
      <color indexed="8"/>
      <name val="宋体"/>
      <family val="3"/>
      <charset val="134"/>
    </font>
    <font>
      <sz val="12"/>
      <color indexed="8"/>
      <name val="Calibri"/>
      <family val="2"/>
    </font>
    <font>
      <sz val="9"/>
      <color indexed="8"/>
      <name val="宋体"/>
      <family val="3"/>
      <charset val="134"/>
      <scheme val="major"/>
    </font>
    <font>
      <b/>
      <sz val="18"/>
      <color theme="1"/>
      <name val="宋体"/>
      <family val="3"/>
      <charset val="134"/>
    </font>
    <font>
      <sz val="11"/>
      <color theme="1"/>
      <name val="Calibri"/>
      <family val="2"/>
    </font>
    <font>
      <sz val="10"/>
      <color theme="1"/>
      <name val="宋体"/>
      <family val="3"/>
      <charset val="134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8"/>
      <color theme="1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ajor"/>
    </font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  <scheme val="major"/>
    </font>
    <font>
      <sz val="10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1"/>
      <color indexed="8"/>
      <name val="宋体"/>
      <family val="3"/>
      <charset val="134"/>
      <scheme val="minor"/>
    </font>
    <font>
      <b/>
      <sz val="10"/>
      <color indexed="8"/>
      <name val="黑体"/>
      <family val="3"/>
      <charset val="134"/>
    </font>
    <font>
      <b/>
      <sz val="10"/>
      <color indexed="8"/>
      <name val="Arial"/>
      <family val="2"/>
    </font>
    <font>
      <sz val="9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mediumGray">
        <fgColor indexed="9"/>
        <bgColor indexed="75"/>
      </patternFill>
    </fill>
  </fills>
  <borders count="6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10">
    <xf numFmtId="0" fontId="0" fillId="0" borderId="0">
      <alignment vertical="center"/>
    </xf>
    <xf numFmtId="0" fontId="3" fillId="0" borderId="0"/>
    <xf numFmtId="0" fontId="6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/>
    <xf numFmtId="0" fontId="5" fillId="0" borderId="0"/>
    <xf numFmtId="0" fontId="8" fillId="0" borderId="0"/>
    <xf numFmtId="0" fontId="8" fillId="0" borderId="0">
      <alignment vertical="center"/>
    </xf>
    <xf numFmtId="0" fontId="8" fillId="0" borderId="0"/>
    <xf numFmtId="0" fontId="6" fillId="0" borderId="0"/>
  </cellStyleXfs>
  <cellXfs count="253">
    <xf numFmtId="0" fontId="0" fillId="0" borderId="0" xfId="0">
      <alignment vertical="center"/>
    </xf>
    <xf numFmtId="0" fontId="4" fillId="0" borderId="0" xfId="1" applyFont="1" applyBorder="1" applyAlignment="1" applyProtection="1"/>
    <xf numFmtId="0" fontId="3" fillId="0" borderId="0" xfId="1"/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10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/>
    <xf numFmtId="0" fontId="0" fillId="0" borderId="0" xfId="0" applyAlignment="1"/>
    <xf numFmtId="0" fontId="9" fillId="0" borderId="0" xfId="1" applyFont="1" applyBorder="1" applyAlignment="1" applyProtection="1"/>
    <xf numFmtId="0" fontId="12" fillId="0" borderId="0" xfId="1" applyFont="1" applyBorder="1" applyAlignment="1" applyProtection="1"/>
    <xf numFmtId="0" fontId="3" fillId="0" borderId="0" xfId="1" applyAlignment="1"/>
    <xf numFmtId="0" fontId="7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/>
    <xf numFmtId="178" fontId="13" fillId="0" borderId="0" xfId="0" applyNumberFormat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vertical="center" wrapText="1"/>
    </xf>
    <xf numFmtId="0" fontId="13" fillId="0" borderId="0" xfId="0" applyFont="1" applyBorder="1" applyAlignment="1" applyProtection="1"/>
    <xf numFmtId="178" fontId="4" fillId="0" borderId="0" xfId="0" applyNumberFormat="1" applyFont="1" applyBorder="1" applyAlignment="1" applyProtection="1"/>
    <xf numFmtId="0" fontId="1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/>
    <xf numFmtId="0" fontId="11" fillId="0" borderId="0" xfId="0" applyFont="1" applyBorder="1" applyAlignment="1" applyProtection="1">
      <alignment vertical="center"/>
    </xf>
    <xf numFmtId="0" fontId="19" fillId="0" borderId="0" xfId="1" applyFont="1" applyFill="1" applyBorder="1" applyAlignment="1" applyProtection="1"/>
    <xf numFmtId="0" fontId="21" fillId="0" borderId="0" xfId="1" applyFont="1" applyFill="1" applyBorder="1" applyAlignment="1" applyProtection="1"/>
    <xf numFmtId="180" fontId="21" fillId="0" borderId="0" xfId="1" applyNumberFormat="1" applyFont="1" applyFill="1" applyBorder="1" applyAlignment="1" applyProtection="1"/>
    <xf numFmtId="0" fontId="22" fillId="0" borderId="0" xfId="1" applyFont="1" applyFill="1"/>
    <xf numFmtId="0" fontId="25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177" fontId="26" fillId="0" borderId="20" xfId="1" applyNumberFormat="1" applyFont="1" applyFill="1" applyBorder="1" applyAlignment="1" applyProtection="1">
      <alignment horizontal="right" vertical="center"/>
    </xf>
    <xf numFmtId="177" fontId="26" fillId="0" borderId="25" xfId="1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22" fillId="0" borderId="0" xfId="1" applyFont="1" applyFill="1" applyBorder="1"/>
    <xf numFmtId="0" fontId="29" fillId="0" borderId="0" xfId="0" applyNumberFormat="1" applyFont="1" applyFill="1" applyBorder="1" applyAlignment="1" applyProtection="1">
      <alignment vertical="center" wrapText="1"/>
    </xf>
    <xf numFmtId="0" fontId="30" fillId="0" borderId="29" xfId="0" applyNumberFormat="1" applyFont="1" applyFill="1" applyBorder="1" applyAlignment="1" applyProtection="1">
      <alignment vertical="center" wrapText="1"/>
    </xf>
    <xf numFmtId="0" fontId="30" fillId="0" borderId="19" xfId="0" applyNumberFormat="1" applyFont="1" applyFill="1" applyBorder="1" applyAlignment="1" applyProtection="1">
      <alignment vertical="center" wrapText="1"/>
    </xf>
    <xf numFmtId="0" fontId="19" fillId="0" borderId="6" xfId="1" applyFont="1" applyFill="1" applyBorder="1" applyAlignment="1" applyProtection="1"/>
    <xf numFmtId="0" fontId="20" fillId="0" borderId="6" xfId="1" applyFont="1" applyFill="1" applyBorder="1" applyAlignment="1" applyProtection="1">
      <alignment horizontal="right" vertical="center"/>
    </xf>
    <xf numFmtId="0" fontId="27" fillId="0" borderId="30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8" fillId="0" borderId="25" xfId="0" applyNumberFormat="1" applyFont="1" applyFill="1" applyBorder="1" applyAlignment="1" applyProtection="1">
      <alignment vertical="center" wrapText="1"/>
    </xf>
    <xf numFmtId="177" fontId="26" fillId="0" borderId="29" xfId="1" applyNumberFormat="1" applyFont="1" applyFill="1" applyBorder="1" applyAlignment="1" applyProtection="1">
      <alignment horizontal="right" vertical="center"/>
    </xf>
    <xf numFmtId="0" fontId="0" fillId="0" borderId="0" xfId="0" applyBorder="1">
      <alignment vertical="center"/>
    </xf>
    <xf numFmtId="0" fontId="27" fillId="0" borderId="36" xfId="0" applyNumberFormat="1" applyFont="1" applyFill="1" applyBorder="1" applyAlignment="1" applyProtection="1">
      <alignment horizontal="center" vertical="center" wrapText="1"/>
    </xf>
    <xf numFmtId="0" fontId="28" fillId="0" borderId="44" xfId="0" applyNumberFormat="1" applyFont="1" applyFill="1" applyBorder="1" applyAlignment="1">
      <alignment horizontal="center" vertical="center" wrapText="1"/>
    </xf>
    <xf numFmtId="0" fontId="30" fillId="0" borderId="57" xfId="0" applyNumberFormat="1" applyFont="1" applyFill="1" applyBorder="1" applyAlignment="1" applyProtection="1">
      <alignment vertical="center" wrapText="1"/>
    </xf>
    <xf numFmtId="0" fontId="30" fillId="0" borderId="58" xfId="0" applyNumberFormat="1" applyFont="1" applyFill="1" applyBorder="1" applyAlignment="1" applyProtection="1">
      <alignment vertical="center" wrapText="1"/>
    </xf>
    <xf numFmtId="0" fontId="29" fillId="0" borderId="27" xfId="0" applyNumberFormat="1" applyFont="1" applyFill="1" applyBorder="1" applyAlignment="1" applyProtection="1">
      <alignment vertical="center" wrapText="1"/>
    </xf>
    <xf numFmtId="0" fontId="30" fillId="0" borderId="50" xfId="0" applyNumberFormat="1" applyFont="1" applyFill="1" applyBorder="1" applyAlignment="1" applyProtection="1">
      <alignment vertical="center" wrapText="1"/>
    </xf>
    <xf numFmtId="0" fontId="30" fillId="0" borderId="22" xfId="0" applyNumberFormat="1" applyFont="1" applyFill="1" applyBorder="1" applyAlignment="1" applyProtection="1">
      <alignment vertical="center" wrapText="1"/>
    </xf>
    <xf numFmtId="0" fontId="4" fillId="0" borderId="22" xfId="0" applyFont="1" applyBorder="1" applyAlignment="1" applyProtection="1"/>
    <xf numFmtId="0" fontId="4" fillId="0" borderId="31" xfId="0" applyFont="1" applyBorder="1" applyAlignment="1" applyProtection="1"/>
    <xf numFmtId="0" fontId="4" fillId="0" borderId="58" xfId="0" applyFont="1" applyBorder="1" applyAlignment="1" applyProtection="1"/>
    <xf numFmtId="0" fontId="31" fillId="0" borderId="6" xfId="0" applyFont="1" applyBorder="1" applyAlignment="1">
      <alignment horizontal="center" vertical="center"/>
    </xf>
    <xf numFmtId="0" fontId="28" fillId="0" borderId="31" xfId="0" applyNumberFormat="1" applyFont="1" applyFill="1" applyBorder="1" applyAlignment="1" applyProtection="1">
      <alignment vertical="center" wrapText="1"/>
    </xf>
    <xf numFmtId="0" fontId="6" fillId="0" borderId="17" xfId="1" applyFont="1" applyFill="1" applyBorder="1" applyAlignment="1" applyProtection="1">
      <alignment vertical="center"/>
    </xf>
    <xf numFmtId="0" fontId="6" fillId="0" borderId="17" xfId="1" applyFont="1" applyFill="1" applyBorder="1" applyAlignment="1" applyProtection="1">
      <alignment horizontal="left" vertical="center" indent="1"/>
    </xf>
    <xf numFmtId="0" fontId="30" fillId="0" borderId="17" xfId="1" applyFont="1" applyFill="1" applyBorder="1" applyAlignment="1" applyProtection="1">
      <alignment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9" xfId="1" applyFont="1" applyFill="1" applyBorder="1" applyAlignment="1" applyProtection="1">
      <alignment horizontal="left" vertical="center" indent="1"/>
    </xf>
    <xf numFmtId="0" fontId="30" fillId="0" borderId="0" xfId="1" applyFont="1" applyFill="1" applyBorder="1" applyAlignment="1" applyProtection="1">
      <alignment horizontal="right" vertical="center"/>
    </xf>
    <xf numFmtId="0" fontId="35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right" vertical="center"/>
    </xf>
    <xf numFmtId="3" fontId="29" fillId="0" borderId="0" xfId="0" applyNumberFormat="1" applyFont="1" applyFill="1" applyBorder="1" applyAlignment="1" applyProtection="1">
      <alignment horizontal="left" vertical="center"/>
    </xf>
    <xf numFmtId="0" fontId="36" fillId="0" borderId="58" xfId="0" applyFont="1" applyBorder="1" applyAlignment="1" applyProtection="1">
      <alignment vertical="center"/>
    </xf>
    <xf numFmtId="178" fontId="37" fillId="0" borderId="58" xfId="0" applyNumberFormat="1" applyFont="1" applyBorder="1" applyAlignment="1" applyProtection="1">
      <alignment horizontal="right" vertical="center"/>
    </xf>
    <xf numFmtId="0" fontId="37" fillId="0" borderId="58" xfId="0" applyFont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left" vertical="center" indent="1"/>
    </xf>
    <xf numFmtId="178" fontId="34" fillId="0" borderId="58" xfId="0" applyNumberFormat="1" applyFont="1" applyBorder="1" applyAlignment="1" applyProtection="1">
      <alignment horizontal="right" vertical="center"/>
    </xf>
    <xf numFmtId="0" fontId="34" fillId="0" borderId="58" xfId="0" applyFont="1" applyBorder="1" applyAlignment="1" applyProtection="1">
      <alignment vertical="center"/>
    </xf>
    <xf numFmtId="0" fontId="39" fillId="0" borderId="58" xfId="0" applyFont="1" applyBorder="1" applyAlignment="1" applyProtection="1"/>
    <xf numFmtId="0" fontId="40" fillId="0" borderId="36" xfId="0" applyFont="1" applyBorder="1" applyAlignment="1">
      <alignment horizontal="center" vertical="center"/>
    </xf>
    <xf numFmtId="0" fontId="34" fillId="0" borderId="44" xfId="0" applyFont="1" applyBorder="1" applyAlignment="1" applyProtection="1">
      <alignment vertical="center"/>
    </xf>
    <xf numFmtId="178" fontId="34" fillId="0" borderId="44" xfId="0" applyNumberFormat="1" applyFont="1" applyBorder="1" applyAlignment="1" applyProtection="1">
      <alignment horizontal="right" vertical="center"/>
    </xf>
    <xf numFmtId="0" fontId="39" fillId="0" borderId="44" xfId="0" applyFont="1" applyBorder="1" applyAlignment="1" applyProtection="1"/>
    <xf numFmtId="0" fontId="6" fillId="0" borderId="0" xfId="0" applyFont="1" applyBorder="1">
      <alignment vertical="center"/>
    </xf>
    <xf numFmtId="0" fontId="34" fillId="0" borderId="58" xfId="0" applyFont="1" applyBorder="1" applyAlignment="1" applyProtection="1">
      <alignment horizontal="left" vertical="center"/>
    </xf>
    <xf numFmtId="0" fontId="34" fillId="0" borderId="2" xfId="0" applyFont="1" applyBorder="1" applyAlignment="1" applyProtection="1">
      <alignment vertical="center"/>
    </xf>
    <xf numFmtId="0" fontId="38" fillId="0" borderId="47" xfId="0" applyNumberFormat="1" applyFont="1" applyFill="1" applyBorder="1" applyAlignment="1" applyProtection="1">
      <alignment vertical="center"/>
    </xf>
    <xf numFmtId="0" fontId="34" fillId="0" borderId="34" xfId="0" applyFont="1" applyBorder="1" applyAlignment="1" applyProtection="1">
      <alignment vertical="center"/>
    </xf>
    <xf numFmtId="0" fontId="36" fillId="0" borderId="37" xfId="0" applyFont="1" applyBorder="1" applyAlignment="1" applyProtection="1">
      <alignment horizontal="center" vertical="center"/>
    </xf>
    <xf numFmtId="0" fontId="34" fillId="0" borderId="54" xfId="0" applyFont="1" applyBorder="1" applyAlignment="1" applyProtection="1">
      <alignment horizontal="center" vertical="center"/>
    </xf>
    <xf numFmtId="0" fontId="34" fillId="0" borderId="52" xfId="0" applyFont="1" applyBorder="1" applyAlignment="1" applyProtection="1">
      <alignment horizontal="center" vertical="center" wrapText="1"/>
    </xf>
    <xf numFmtId="0" fontId="34" fillId="0" borderId="53" xfId="0" applyFont="1" applyBorder="1" applyAlignment="1" applyProtection="1">
      <alignment horizontal="center" vertical="center" wrapText="1"/>
    </xf>
    <xf numFmtId="0" fontId="36" fillId="0" borderId="2" xfId="0" applyFont="1" applyBorder="1" applyAlignment="1" applyProtection="1">
      <alignment vertical="center"/>
    </xf>
    <xf numFmtId="176" fontId="34" fillId="0" borderId="3" xfId="0" applyNumberFormat="1" applyFont="1" applyBorder="1" applyAlignment="1" applyProtection="1">
      <alignment horizontal="right" vertical="center"/>
    </xf>
    <xf numFmtId="0" fontId="34" fillId="0" borderId="13" xfId="0" applyFont="1" applyBorder="1" applyAlignment="1" applyProtection="1">
      <alignment vertical="center"/>
    </xf>
    <xf numFmtId="0" fontId="36" fillId="0" borderId="15" xfId="0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right" vertical="center"/>
    </xf>
    <xf numFmtId="0" fontId="37" fillId="0" borderId="51" xfId="1" applyFont="1" applyBorder="1" applyAlignment="1" applyProtection="1">
      <alignment horizontal="center" vertical="center"/>
    </xf>
    <xf numFmtId="0" fontId="37" fillId="0" borderId="0" xfId="1" applyFont="1" applyBorder="1" applyAlignment="1" applyProtection="1">
      <alignment horizontal="right" vertical="center"/>
    </xf>
    <xf numFmtId="0" fontId="37" fillId="0" borderId="55" xfId="1" applyFont="1" applyBorder="1" applyAlignment="1" applyProtection="1">
      <alignment horizontal="center" vertical="center"/>
    </xf>
    <xf numFmtId="0" fontId="37" fillId="0" borderId="56" xfId="1" applyFont="1" applyBorder="1" applyAlignment="1" applyProtection="1">
      <alignment horizontal="center" vertical="center"/>
    </xf>
    <xf numFmtId="0" fontId="30" fillId="0" borderId="6" xfId="1" applyFont="1" applyFill="1" applyBorder="1" applyAlignment="1" applyProtection="1">
      <alignment horizontal="right" vertical="center"/>
    </xf>
    <xf numFmtId="0" fontId="37" fillId="0" borderId="0" xfId="1" applyFont="1" applyBorder="1" applyAlignment="1" applyProtection="1"/>
    <xf numFmtId="0" fontId="37" fillId="0" borderId="0" xfId="0" applyFont="1" applyBorder="1" applyAlignment="1" applyProtection="1">
      <alignment horizontal="center" vertical="center" wrapText="1"/>
    </xf>
    <xf numFmtId="0" fontId="34" fillId="0" borderId="0" xfId="0" applyFont="1" applyBorder="1" applyAlignment="1" applyProtection="1"/>
    <xf numFmtId="0" fontId="34" fillId="0" borderId="0" xfId="0" applyFont="1" applyBorder="1" applyAlignment="1" applyProtection="1">
      <alignment horizontal="right"/>
    </xf>
    <xf numFmtId="178" fontId="34" fillId="0" borderId="2" xfId="0" applyNumberFormat="1" applyFont="1" applyBorder="1" applyAlignment="1" applyProtection="1">
      <alignment horizontal="right" vertical="center"/>
    </xf>
    <xf numFmtId="178" fontId="34" fillId="0" borderId="3" xfId="0" applyNumberFormat="1" applyFont="1" applyBorder="1" applyAlignment="1" applyProtection="1">
      <alignment horizontal="right" vertical="center"/>
    </xf>
    <xf numFmtId="178" fontId="34" fillId="0" borderId="1" xfId="0" applyNumberFormat="1" applyFont="1" applyBorder="1" applyAlignment="1" applyProtection="1">
      <alignment horizontal="right" vertical="center"/>
    </xf>
    <xf numFmtId="178" fontId="34" fillId="0" borderId="13" xfId="0" applyNumberFormat="1" applyFont="1" applyBorder="1" applyAlignment="1" applyProtection="1">
      <alignment horizontal="right" vertical="center"/>
    </xf>
    <xf numFmtId="178" fontId="34" fillId="0" borderId="23" xfId="0" applyNumberFormat="1" applyFont="1" applyBorder="1" applyAlignment="1" applyProtection="1">
      <alignment horizontal="right" vertical="center"/>
    </xf>
    <xf numFmtId="178" fontId="34" fillId="0" borderId="21" xfId="0" applyNumberFormat="1" applyFont="1" applyBorder="1" applyAlignment="1" applyProtection="1">
      <alignment horizontal="right" vertical="center"/>
    </xf>
    <xf numFmtId="178" fontId="34" fillId="0" borderId="41" xfId="0" applyNumberFormat="1" applyFont="1" applyBorder="1" applyAlignment="1" applyProtection="1">
      <alignment horizontal="right" vertical="center"/>
    </xf>
    <xf numFmtId="178" fontId="34" fillId="0" borderId="35" xfId="0" applyNumberFormat="1" applyFont="1" applyBorder="1" applyAlignment="1" applyProtection="1">
      <alignment horizontal="right" vertical="center"/>
    </xf>
    <xf numFmtId="178" fontId="34" fillId="0" borderId="37" xfId="0" applyNumberFormat="1" applyFont="1" applyBorder="1" applyAlignment="1" applyProtection="1">
      <alignment horizontal="right" vertical="center"/>
    </xf>
    <xf numFmtId="178" fontId="34" fillId="0" borderId="42" xfId="0" applyNumberFormat="1" applyFont="1" applyBorder="1" applyAlignment="1" applyProtection="1">
      <alignment horizontal="right" vertical="center"/>
    </xf>
    <xf numFmtId="178" fontId="34" fillId="0" borderId="38" xfId="0" applyNumberFormat="1" applyFont="1" applyBorder="1" applyAlignment="1" applyProtection="1">
      <alignment horizontal="right" vertical="center"/>
    </xf>
    <xf numFmtId="178" fontId="34" fillId="0" borderId="34" xfId="0" applyNumberFormat="1" applyFont="1" applyBorder="1" applyAlignment="1" applyProtection="1">
      <alignment horizontal="right" vertical="center"/>
    </xf>
    <xf numFmtId="0" fontId="36" fillId="0" borderId="26" xfId="0" applyFont="1" applyBorder="1" applyAlignment="1" applyProtection="1">
      <alignment horizontal="center" vertical="center"/>
    </xf>
    <xf numFmtId="178" fontId="42" fillId="0" borderId="59" xfId="1" applyNumberFormat="1" applyFont="1" applyBorder="1" applyAlignment="1" applyProtection="1">
      <alignment horizontal="right" vertical="center" wrapText="1"/>
    </xf>
    <xf numFmtId="0" fontId="38" fillId="0" borderId="17" xfId="0" applyNumberFormat="1" applyFont="1" applyFill="1" applyBorder="1" applyAlignment="1" applyProtection="1">
      <alignment vertical="center"/>
    </xf>
    <xf numFmtId="178" fontId="37" fillId="0" borderId="21" xfId="0" applyNumberFormat="1" applyFont="1" applyBorder="1" applyAlignment="1" applyProtection="1">
      <alignment horizontal="right" vertical="center"/>
    </xf>
    <xf numFmtId="0" fontId="38" fillId="0" borderId="0" xfId="0" applyNumberFormat="1" applyFont="1" applyFill="1" applyBorder="1" applyAlignment="1" applyProtection="1">
      <alignment horizontal="left" vertical="center" indent="1"/>
    </xf>
    <xf numFmtId="0" fontId="36" fillId="0" borderId="43" xfId="0" applyFont="1" applyBorder="1" applyAlignment="1" applyProtection="1">
      <alignment vertical="center"/>
    </xf>
    <xf numFmtId="0" fontId="4" fillId="0" borderId="43" xfId="0" applyFont="1" applyBorder="1" applyAlignment="1" applyProtection="1"/>
    <xf numFmtId="0" fontId="37" fillId="0" borderId="43" xfId="0" applyFont="1" applyBorder="1" applyAlignment="1" applyProtection="1">
      <alignment vertical="center"/>
    </xf>
    <xf numFmtId="178" fontId="37" fillId="0" borderId="43" xfId="0" applyNumberFormat="1" applyFont="1" applyBorder="1" applyAlignment="1" applyProtection="1">
      <alignment horizontal="right" vertical="center"/>
    </xf>
    <xf numFmtId="0" fontId="38" fillId="0" borderId="0" xfId="0" applyNumberFormat="1" applyFont="1" applyFill="1" applyBorder="1" applyAlignment="1" applyProtection="1">
      <alignment vertical="center"/>
    </xf>
    <xf numFmtId="178" fontId="34" fillId="0" borderId="43" xfId="0" applyNumberFormat="1" applyFont="1" applyBorder="1" applyAlignment="1" applyProtection="1">
      <alignment horizontal="right" vertical="center"/>
    </xf>
    <xf numFmtId="0" fontId="34" fillId="0" borderId="43" xfId="0" applyFont="1" applyBorder="1" applyAlignment="1" applyProtection="1">
      <alignment vertical="center"/>
    </xf>
    <xf numFmtId="0" fontId="39" fillId="0" borderId="43" xfId="0" applyFont="1" applyBorder="1" applyAlignment="1" applyProtection="1"/>
    <xf numFmtId="0" fontId="34" fillId="0" borderId="29" xfId="0" applyFont="1" applyBorder="1" applyAlignment="1" applyProtection="1">
      <alignment vertical="center"/>
    </xf>
    <xf numFmtId="0" fontId="39" fillId="0" borderId="29" xfId="0" applyFont="1" applyBorder="1" applyAlignment="1" applyProtection="1"/>
    <xf numFmtId="0" fontId="34" fillId="0" borderId="22" xfId="0" applyFont="1" applyBorder="1" applyAlignment="1" applyProtection="1">
      <alignment vertical="center"/>
    </xf>
    <xf numFmtId="0" fontId="39" fillId="0" borderId="22" xfId="0" applyFont="1" applyBorder="1" applyAlignment="1" applyProtection="1"/>
    <xf numFmtId="0" fontId="36" fillId="0" borderId="48" xfId="0" applyFont="1" applyBorder="1" applyAlignment="1" applyProtection="1">
      <alignment horizontal="center" vertical="center"/>
    </xf>
    <xf numFmtId="0" fontId="34" fillId="0" borderId="45" xfId="0" applyFont="1" applyBorder="1" applyAlignment="1" applyProtection="1">
      <alignment vertical="center"/>
    </xf>
    <xf numFmtId="0" fontId="34" fillId="0" borderId="46" xfId="0" applyFont="1" applyBorder="1" applyAlignment="1" applyProtection="1">
      <alignment vertical="center"/>
    </xf>
    <xf numFmtId="0" fontId="34" fillId="0" borderId="49" xfId="0" applyFont="1" applyBorder="1" applyAlignment="1" applyProtection="1">
      <alignment vertical="center"/>
    </xf>
    <xf numFmtId="0" fontId="38" fillId="0" borderId="27" xfId="0" applyNumberFormat="1" applyFont="1" applyFill="1" applyBorder="1" applyAlignment="1" applyProtection="1">
      <alignment vertical="center"/>
    </xf>
    <xf numFmtId="0" fontId="34" fillId="0" borderId="50" xfId="0" applyFont="1" applyBorder="1" applyAlignment="1" applyProtection="1">
      <alignment vertical="center"/>
    </xf>
    <xf numFmtId="0" fontId="37" fillId="0" borderId="30" xfId="0" applyFont="1" applyBorder="1" applyAlignment="1" applyProtection="1">
      <alignment vertical="center"/>
    </xf>
    <xf numFmtId="0" fontId="37" fillId="0" borderId="31" xfId="0" applyFont="1" applyBorder="1" applyAlignment="1" applyProtection="1">
      <alignment vertical="center"/>
    </xf>
    <xf numFmtId="178" fontId="37" fillId="0" borderId="18" xfId="0" applyNumberFormat="1" applyFont="1" applyBorder="1" applyAlignment="1" applyProtection="1">
      <alignment horizontal="right" vertical="center"/>
    </xf>
    <xf numFmtId="0" fontId="40" fillId="0" borderId="30" xfId="0" applyFont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 wrapText="1"/>
    </xf>
    <xf numFmtId="0" fontId="29" fillId="0" borderId="48" xfId="0" applyNumberFormat="1" applyFont="1" applyFill="1" applyBorder="1" applyAlignment="1">
      <alignment horizontal="center" vertical="center" wrapText="1"/>
    </xf>
    <xf numFmtId="0" fontId="30" fillId="0" borderId="36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4" fontId="6" fillId="0" borderId="32" xfId="0" applyNumberFormat="1" applyFont="1" applyBorder="1">
      <alignment vertical="center"/>
    </xf>
    <xf numFmtId="0" fontId="6" fillId="0" borderId="17" xfId="0" applyFont="1" applyBorder="1">
      <alignment vertical="center"/>
    </xf>
    <xf numFmtId="4" fontId="6" fillId="0" borderId="0" xfId="0" applyNumberFormat="1" applyFont="1" applyBorder="1">
      <alignment vertical="center"/>
    </xf>
    <xf numFmtId="0" fontId="6" fillId="0" borderId="9" xfId="0" applyFont="1" applyBorder="1">
      <alignment vertical="center"/>
    </xf>
    <xf numFmtId="4" fontId="6" fillId="0" borderId="6" xfId="0" applyNumberFormat="1" applyFont="1" applyBorder="1">
      <alignment vertical="center"/>
    </xf>
    <xf numFmtId="0" fontId="0" fillId="0" borderId="6" xfId="0" applyFont="1" applyBorder="1" applyAlignment="1">
      <alignment horizontal="right" vertical="center"/>
    </xf>
    <xf numFmtId="3" fontId="45" fillId="2" borderId="45" xfId="0" applyNumberFormat="1" applyFont="1" applyFill="1" applyBorder="1" applyAlignment="1" applyProtection="1">
      <alignment horizontal="right" vertical="center"/>
    </xf>
    <xf numFmtId="176" fontId="41" fillId="0" borderId="45" xfId="0" applyNumberFormat="1" applyFont="1" applyBorder="1" applyAlignment="1" applyProtection="1">
      <alignment horizontal="right" vertical="center"/>
    </xf>
    <xf numFmtId="176" fontId="41" fillId="0" borderId="16" xfId="0" applyNumberFormat="1" applyFont="1" applyBorder="1" applyAlignment="1" applyProtection="1">
      <alignment horizontal="right" vertical="center"/>
    </xf>
    <xf numFmtId="176" fontId="41" fillId="0" borderId="21" xfId="0" applyNumberFormat="1" applyFont="1" applyBorder="1" applyAlignment="1" applyProtection="1">
      <alignment horizontal="right" vertical="center"/>
    </xf>
    <xf numFmtId="10" fontId="4" fillId="0" borderId="0" xfId="0" applyNumberFormat="1" applyFont="1" applyBorder="1" applyAlignment="1" applyProtection="1"/>
    <xf numFmtId="10" fontId="17" fillId="0" borderId="0" xfId="0" applyNumberFormat="1" applyFont="1" applyBorder="1" applyAlignment="1" applyProtection="1"/>
    <xf numFmtId="10" fontId="34" fillId="0" borderId="53" xfId="0" applyNumberFormat="1" applyFont="1" applyBorder="1" applyAlignment="1" applyProtection="1">
      <alignment horizontal="center" vertical="center" wrapText="1"/>
    </xf>
    <xf numFmtId="10" fontId="34" fillId="0" borderId="0" xfId="0" applyNumberFormat="1" applyFont="1" applyBorder="1" applyAlignment="1" applyProtection="1">
      <alignment horizontal="right" vertical="center"/>
    </xf>
    <xf numFmtId="10" fontId="41" fillId="0" borderId="0" xfId="0" applyNumberFormat="1" applyFont="1" applyBorder="1" applyAlignment="1" applyProtection="1">
      <alignment horizontal="right" vertical="center"/>
    </xf>
    <xf numFmtId="176" fontId="17" fillId="0" borderId="0" xfId="0" applyNumberFormat="1" applyFont="1" applyFill="1" applyBorder="1" applyAlignment="1" applyProtection="1">
      <alignment horizontal="right" vertical="center"/>
    </xf>
    <xf numFmtId="176" fontId="17" fillId="0" borderId="0" xfId="0" applyNumberFormat="1" applyFont="1" applyBorder="1" applyAlignment="1" applyProtection="1">
      <alignment horizontal="right" vertical="center"/>
    </xf>
    <xf numFmtId="10" fontId="41" fillId="0" borderId="1" xfId="0" applyNumberFormat="1" applyFont="1" applyBorder="1" applyAlignment="1" applyProtection="1">
      <alignment horizontal="right" vertical="center"/>
    </xf>
    <xf numFmtId="10" fontId="34" fillId="0" borderId="1" xfId="0" applyNumberFormat="1" applyFont="1" applyBorder="1" applyAlignment="1" applyProtection="1">
      <alignment horizontal="right" vertical="center"/>
    </xf>
    <xf numFmtId="0" fontId="28" fillId="0" borderId="45" xfId="0" applyNumberFormat="1" applyFont="1" applyFill="1" applyBorder="1" applyAlignment="1" applyProtection="1">
      <alignment horizontal="center" vertical="center" wrapText="1"/>
    </xf>
    <xf numFmtId="0" fontId="30" fillId="0" borderId="49" xfId="0" applyNumberFormat="1" applyFont="1" applyFill="1" applyBorder="1" applyAlignment="1" applyProtection="1">
      <alignment vertical="center" wrapText="1"/>
    </xf>
    <xf numFmtId="0" fontId="28" fillId="0" borderId="10" xfId="0" applyNumberFormat="1" applyFont="1" applyFill="1" applyBorder="1" applyAlignment="1" applyProtection="1">
      <alignment vertical="center" wrapText="1"/>
    </xf>
    <xf numFmtId="0" fontId="35" fillId="0" borderId="13" xfId="1" applyFont="1" applyBorder="1" applyAlignment="1" applyProtection="1">
      <alignment vertical="center"/>
    </xf>
    <xf numFmtId="0" fontId="35" fillId="0" borderId="57" xfId="1" applyFont="1" applyBorder="1" applyAlignment="1" applyProtection="1">
      <alignment vertical="center"/>
    </xf>
    <xf numFmtId="181" fontId="35" fillId="0" borderId="58" xfId="1" applyNumberFormat="1" applyFont="1" applyBorder="1" applyAlignment="1" applyProtection="1">
      <alignment vertical="center"/>
    </xf>
    <xf numFmtId="0" fontId="47" fillId="0" borderId="13" xfId="1" applyFont="1" applyBorder="1" applyAlignment="1" applyProtection="1">
      <alignment horizontal="left" vertical="center" indent="1"/>
    </xf>
    <xf numFmtId="0" fontId="47" fillId="0" borderId="57" xfId="1" applyFont="1" applyBorder="1" applyAlignment="1" applyProtection="1">
      <alignment horizontal="left" vertical="center" indent="1"/>
    </xf>
    <xf numFmtId="0" fontId="47" fillId="0" borderId="58" xfId="1" applyFont="1" applyBorder="1" applyAlignment="1" applyProtection="1">
      <alignment horizontal="left" vertical="center" indent="1"/>
    </xf>
    <xf numFmtId="0" fontId="47" fillId="0" borderId="57" xfId="1" applyFont="1" applyBorder="1" applyAlignment="1" applyProtection="1">
      <alignment vertical="center"/>
    </xf>
    <xf numFmtId="0" fontId="35" fillId="0" borderId="61" xfId="1" applyFont="1" applyBorder="1" applyAlignment="1" applyProtection="1">
      <alignment horizontal="center" vertical="center"/>
    </xf>
    <xf numFmtId="0" fontId="35" fillId="0" borderId="62" xfId="1" applyFont="1" applyBorder="1" applyAlignment="1" applyProtection="1">
      <alignment horizontal="center" vertical="center"/>
    </xf>
    <xf numFmtId="0" fontId="17" fillId="0" borderId="63" xfId="0" applyFont="1" applyBorder="1" applyAlignment="1" applyProtection="1">
      <alignment horizontal="center" vertical="center" wrapText="1"/>
    </xf>
    <xf numFmtId="0" fontId="40" fillId="0" borderId="0" xfId="0" applyFont="1" applyBorder="1">
      <alignment vertical="center"/>
    </xf>
    <xf numFmtId="3" fontId="29" fillId="0" borderId="58" xfId="0" applyNumberFormat="1" applyFont="1" applyFill="1" applyBorder="1" applyAlignment="1" applyProtection="1">
      <alignment horizontal="right" vertical="center"/>
    </xf>
    <xf numFmtId="3" fontId="29" fillId="0" borderId="57" xfId="0" applyNumberFormat="1" applyFont="1" applyFill="1" applyBorder="1" applyAlignment="1" applyProtection="1">
      <alignment horizontal="right" vertical="center"/>
    </xf>
    <xf numFmtId="182" fontId="29" fillId="0" borderId="17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horizontal="left" vertical="center" indent="1"/>
    </xf>
    <xf numFmtId="0" fontId="43" fillId="0" borderId="44" xfId="0" applyFont="1" applyBorder="1" applyAlignment="1">
      <alignment horizontal="center" vertical="center"/>
    </xf>
    <xf numFmtId="0" fontId="46" fillId="0" borderId="0" xfId="0" applyFont="1" applyBorder="1" applyAlignment="1">
      <alignment horizontal="left" vertical="center" indent="1"/>
    </xf>
    <xf numFmtId="3" fontId="44" fillId="0" borderId="58" xfId="0" applyNumberFormat="1" applyFont="1" applyFill="1" applyBorder="1" applyAlignment="1" applyProtection="1">
      <alignment horizontal="right" vertical="center"/>
    </xf>
    <xf numFmtId="3" fontId="44" fillId="0" borderId="57" xfId="0" applyNumberFormat="1" applyFont="1" applyFill="1" applyBorder="1" applyAlignment="1" applyProtection="1">
      <alignment horizontal="right" vertical="center"/>
    </xf>
    <xf numFmtId="182" fontId="44" fillId="0" borderId="17" xfId="0" applyNumberFormat="1" applyFont="1" applyFill="1" applyBorder="1" applyAlignment="1" applyProtection="1">
      <alignment horizontal="right" vertical="center"/>
    </xf>
    <xf numFmtId="0" fontId="48" fillId="0" borderId="0" xfId="1" applyFont="1" applyBorder="1" applyAlignment="1" applyProtection="1"/>
    <xf numFmtId="0" fontId="49" fillId="0" borderId="0" xfId="1" applyFont="1"/>
    <xf numFmtId="3" fontId="44" fillId="0" borderId="45" xfId="0" applyNumberFormat="1" applyFont="1" applyFill="1" applyBorder="1" applyAlignment="1" applyProtection="1">
      <alignment horizontal="right" vertical="center"/>
    </xf>
    <xf numFmtId="0" fontId="40" fillId="0" borderId="0" xfId="0" applyFont="1">
      <alignment vertical="center"/>
    </xf>
    <xf numFmtId="0" fontId="6" fillId="0" borderId="0" xfId="0" applyFont="1" applyAlignment="1"/>
    <xf numFmtId="0" fontId="42" fillId="0" borderId="0" xfId="1" applyFont="1" applyBorder="1" applyAlignment="1" applyProtection="1"/>
    <xf numFmtId="0" fontId="50" fillId="0" borderId="0" xfId="1" applyFont="1" applyBorder="1" applyAlignment="1" applyProtection="1"/>
    <xf numFmtId="0" fontId="42" fillId="0" borderId="0" xfId="1" applyFont="1" applyBorder="1" applyAlignment="1" applyProtection="1">
      <alignment horizontal="center" vertical="center" wrapText="1"/>
    </xf>
    <xf numFmtId="176" fontId="41" fillId="0" borderId="0" xfId="0" applyNumberFormat="1" applyFont="1" applyBorder="1" applyAlignment="1" applyProtection="1">
      <alignment horizontal="right" vertical="center"/>
    </xf>
    <xf numFmtId="182" fontId="44" fillId="0" borderId="45" xfId="0" applyNumberFormat="1" applyFont="1" applyFill="1" applyBorder="1" applyAlignment="1" applyProtection="1">
      <alignment horizontal="right" vertical="center"/>
    </xf>
    <xf numFmtId="176" fontId="41" fillId="0" borderId="18" xfId="0" applyNumberFormat="1" applyFont="1" applyBorder="1" applyAlignment="1" applyProtection="1">
      <alignment horizontal="right" vertical="center"/>
    </xf>
    <xf numFmtId="10" fontId="41" fillId="0" borderId="45" xfId="0" applyNumberFormat="1" applyFont="1" applyBorder="1" applyAlignment="1" applyProtection="1">
      <alignment horizontal="right" vertical="center"/>
    </xf>
    <xf numFmtId="0" fontId="51" fillId="0" borderId="57" xfId="1" applyFont="1" applyBorder="1" applyAlignment="1" applyProtection="1">
      <alignment vertical="center"/>
    </xf>
    <xf numFmtId="181" fontId="51" fillId="0" borderId="58" xfId="1" applyNumberFormat="1" applyFont="1" applyBorder="1" applyAlignment="1" applyProtection="1">
      <alignment vertical="center"/>
    </xf>
    <xf numFmtId="0" fontId="51" fillId="0" borderId="13" xfId="1" applyFont="1" applyBorder="1" applyAlignment="1" applyProtection="1">
      <alignment vertical="center"/>
    </xf>
    <xf numFmtId="0" fontId="52" fillId="0" borderId="0" xfId="1" applyFont="1" applyBorder="1" applyAlignment="1" applyProtection="1"/>
    <xf numFmtId="178" fontId="53" fillId="0" borderId="21" xfId="0" applyNumberFormat="1" applyFont="1" applyBorder="1" applyAlignment="1" applyProtection="1">
      <alignment horizontal="right" vertical="center"/>
    </xf>
    <xf numFmtId="179" fontId="53" fillId="0" borderId="21" xfId="0" applyNumberFormat="1" applyFont="1" applyBorder="1" applyAlignment="1" applyProtection="1">
      <alignment horizontal="right" vertical="center"/>
    </xf>
    <xf numFmtId="178" fontId="16" fillId="0" borderId="0" xfId="0" applyNumberFormat="1" applyFont="1" applyBorder="1" applyAlignment="1" applyProtection="1"/>
    <xf numFmtId="0" fontId="0" fillId="0" borderId="17" xfId="0" applyBorder="1">
      <alignment vertical="center"/>
    </xf>
    <xf numFmtId="178" fontId="53" fillId="0" borderId="0" xfId="0" applyNumberFormat="1" applyFont="1" applyBorder="1" applyAlignment="1" applyProtection="1">
      <alignment horizontal="right" vertical="center"/>
    </xf>
    <xf numFmtId="0" fontId="0" fillId="0" borderId="58" xfId="0" applyBorder="1" applyAlignment="1">
      <alignment horizontal="left" vertical="center" indent="1"/>
    </xf>
    <xf numFmtId="183" fontId="0" fillId="0" borderId="0" xfId="0" applyNumberFormat="1" applyBorder="1">
      <alignment vertical="center"/>
    </xf>
    <xf numFmtId="0" fontId="0" fillId="0" borderId="27" xfId="0" applyBorder="1" applyAlignment="1">
      <alignment horizontal="left" vertical="center" indent="1"/>
    </xf>
    <xf numFmtId="0" fontId="0" fillId="0" borderId="22" xfId="0" applyBorder="1" applyAlignment="1">
      <alignment horizontal="left" vertical="center" indent="1"/>
    </xf>
    <xf numFmtId="3" fontId="0" fillId="0" borderId="50" xfId="0" applyNumberFormat="1" applyBorder="1">
      <alignment vertical="center"/>
    </xf>
    <xf numFmtId="0" fontId="36" fillId="0" borderId="61" xfId="0" applyFont="1" applyBorder="1" applyAlignment="1" applyProtection="1">
      <alignment horizontal="center"/>
    </xf>
    <xf numFmtId="178" fontId="53" fillId="0" borderId="64" xfId="0" applyNumberFormat="1" applyFont="1" applyBorder="1" applyAlignment="1" applyProtection="1">
      <alignment horizontal="right" vertical="center"/>
    </xf>
    <xf numFmtId="0" fontId="40" fillId="0" borderId="36" xfId="0" applyFont="1" applyBorder="1">
      <alignment vertical="center"/>
    </xf>
    <xf numFmtId="178" fontId="53" fillId="0" borderId="38" xfId="0" applyNumberFormat="1" applyFont="1" applyBorder="1" applyAlignment="1" applyProtection="1">
      <alignment horizontal="right" vertical="center"/>
    </xf>
    <xf numFmtId="179" fontId="53" fillId="0" borderId="38" xfId="0" applyNumberFormat="1" applyFont="1" applyBorder="1" applyAlignment="1" applyProtection="1">
      <alignment horizontal="right" vertical="center"/>
    </xf>
    <xf numFmtId="178" fontId="17" fillId="0" borderId="0" xfId="0" applyNumberFormat="1" applyFont="1" applyBorder="1" applyAlignment="1" applyProtection="1">
      <alignment horizontal="right" vertical="center"/>
    </xf>
    <xf numFmtId="178" fontId="34" fillId="0" borderId="40" xfId="0" applyNumberFormat="1" applyFont="1" applyBorder="1" applyAlignment="1" applyProtection="1">
      <alignment horizontal="right" vertical="center"/>
    </xf>
    <xf numFmtId="0" fontId="4" fillId="0" borderId="39" xfId="0" applyFont="1" applyBorder="1" applyAlignment="1" applyProtection="1"/>
    <xf numFmtId="0" fontId="15" fillId="0" borderId="0" xfId="0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top"/>
    </xf>
    <xf numFmtId="0" fontId="15" fillId="0" borderId="0" xfId="1" applyFont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 vertical="center"/>
    </xf>
    <xf numFmtId="49" fontId="15" fillId="0" borderId="0" xfId="1" applyNumberFormat="1" applyFont="1" applyBorder="1" applyAlignment="1" applyProtection="1">
      <alignment horizontal="center" vertical="center"/>
    </xf>
    <xf numFmtId="0" fontId="27" fillId="0" borderId="22" xfId="0" applyNumberFormat="1" applyFont="1" applyFill="1" applyBorder="1" applyAlignment="1" applyProtection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18" fillId="0" borderId="0" xfId="1" applyFont="1" applyFill="1" applyBorder="1" applyAlignment="1" applyProtection="1">
      <alignment horizontal="center" vertical="center"/>
    </xf>
    <xf numFmtId="0" fontId="27" fillId="0" borderId="27" xfId="0" applyNumberFormat="1" applyFont="1" applyFill="1" applyBorder="1" applyAlignment="1" applyProtection="1">
      <alignment horizontal="center" vertical="center" wrapText="1"/>
    </xf>
    <xf numFmtId="0" fontId="37" fillId="0" borderId="5" xfId="0" applyFont="1" applyBorder="1" applyAlignment="1" applyProtection="1">
      <alignment horizontal="center" vertical="center"/>
    </xf>
    <xf numFmtId="0" fontId="37" fillId="0" borderId="34" xfId="0" applyFont="1" applyBorder="1" applyAlignment="1" applyProtection="1">
      <alignment horizontal="center" vertical="center"/>
    </xf>
    <xf numFmtId="0" fontId="37" fillId="0" borderId="11" xfId="0" applyFont="1" applyBorder="1" applyAlignment="1" applyProtection="1">
      <alignment horizontal="center" vertical="center" wrapText="1"/>
    </xf>
    <xf numFmtId="0" fontId="37" fillId="0" borderId="41" xfId="0" applyFont="1" applyBorder="1" applyAlignment="1" applyProtection="1">
      <alignment horizontal="center" vertical="center"/>
    </xf>
    <xf numFmtId="0" fontId="37" fillId="0" borderId="12" xfId="0" applyFont="1" applyBorder="1" applyAlignment="1" applyProtection="1">
      <alignment horizontal="center" vertical="center" wrapText="1"/>
    </xf>
    <xf numFmtId="0" fontId="37" fillId="0" borderId="35" xfId="0" applyFont="1" applyBorder="1" applyAlignment="1" applyProtection="1">
      <alignment horizontal="center" vertical="center"/>
    </xf>
    <xf numFmtId="0" fontId="34" fillId="0" borderId="24" xfId="0" applyFont="1" applyBorder="1" applyAlignment="1" applyProtection="1">
      <alignment horizontal="center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0" fontId="34" fillId="0" borderId="7" xfId="0" applyFont="1" applyBorder="1" applyAlignment="1" applyProtection="1">
      <alignment horizontal="center" vertical="center"/>
    </xf>
    <xf numFmtId="0" fontId="34" fillId="0" borderId="60" xfId="0" applyFont="1" applyBorder="1" applyAlignment="1" applyProtection="1">
      <alignment horizontal="center" vertical="center"/>
    </xf>
    <xf numFmtId="0" fontId="37" fillId="0" borderId="28" xfId="0" applyFont="1" applyBorder="1" applyAlignment="1" applyProtection="1">
      <alignment horizontal="center" vertical="center" wrapText="1"/>
    </xf>
    <xf numFmtId="0" fontId="37" fillId="0" borderId="22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 wrapText="1"/>
    </xf>
    <xf numFmtId="0" fontId="37" fillId="0" borderId="7" xfId="0" applyFont="1" applyBorder="1" applyAlignment="1" applyProtection="1">
      <alignment horizontal="center" vertical="center"/>
    </xf>
    <xf numFmtId="0" fontId="37" fillId="0" borderId="60" xfId="0" applyFont="1" applyBorder="1" applyAlignment="1" applyProtection="1">
      <alignment horizontal="center" vertical="center"/>
    </xf>
    <xf numFmtId="0" fontId="29" fillId="0" borderId="32" xfId="0" applyFont="1" applyFill="1" applyBorder="1" applyAlignment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9" fillId="0" borderId="47" xfId="0" applyNumberFormat="1" applyFont="1" applyFill="1" applyBorder="1" applyAlignment="1" applyProtection="1">
      <alignment horizontal="center" vertical="center" wrapText="1"/>
    </xf>
    <xf numFmtId="0" fontId="30" fillId="0" borderId="14" xfId="1" applyFont="1" applyFill="1" applyBorder="1" applyAlignment="1" applyProtection="1">
      <alignment horizontal="left" wrapText="1"/>
    </xf>
    <xf numFmtId="0" fontId="30" fillId="0" borderId="0" xfId="1" applyFont="1" applyFill="1" applyBorder="1" applyAlignment="1" applyProtection="1">
      <alignment horizontal="left" wrapText="1"/>
    </xf>
    <xf numFmtId="0" fontId="30" fillId="0" borderId="8" xfId="1" applyFont="1" applyFill="1" applyBorder="1" applyAlignment="1" applyProtection="1">
      <alignment horizontal="center" vertical="center"/>
    </xf>
    <xf numFmtId="0" fontId="6" fillId="0" borderId="47" xfId="0" applyFont="1" applyBorder="1">
      <alignment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</cellXfs>
  <cellStyles count="10">
    <cellStyle name="百分比 2" xfId="3"/>
    <cellStyle name="常规" xfId="0" builtinId="0"/>
    <cellStyle name="常规 17" xfId="5"/>
    <cellStyle name="常规 2" xfId="1"/>
    <cellStyle name="常规 2 2" xfId="6"/>
    <cellStyle name="常规 3" xfId="2"/>
    <cellStyle name="常规 4" xfId="4"/>
    <cellStyle name="常规 48" xfId="7"/>
    <cellStyle name="常规 5" xfId="8"/>
    <cellStyle name="常规 6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showGridLines="0" workbookViewId="0">
      <selection activeCell="A2" sqref="A2:E2"/>
    </sheetView>
  </sheetViews>
  <sheetFormatPr defaultColWidth="54.625" defaultRowHeight="48" customHeight="1"/>
  <cols>
    <col min="1" max="1" width="32.625" style="4" customWidth="1"/>
    <col min="2" max="3" width="12.625" style="4" customWidth="1"/>
    <col min="4" max="5" width="12.625" style="152" customWidth="1"/>
    <col min="6" max="6" width="11" style="4" bestFit="1" customWidth="1"/>
    <col min="7" max="7" width="54.625" style="4"/>
    <col min="8" max="16384" width="54.625" style="7"/>
  </cols>
  <sheetData>
    <row r="1" spans="1:6" ht="20.100000000000001" customHeight="1">
      <c r="A1" s="60" t="s">
        <v>92</v>
      </c>
    </row>
    <row r="2" spans="1:6" s="3" customFormat="1" ht="50.1" customHeight="1">
      <c r="A2" s="218" t="s">
        <v>179</v>
      </c>
      <c r="B2" s="218"/>
      <c r="C2" s="218"/>
      <c r="D2" s="218"/>
      <c r="E2" s="218"/>
    </row>
    <row r="3" spans="1:6" s="4" customFormat="1" ht="18.75" customHeight="1" thickBot="1">
      <c r="A3" s="19"/>
      <c r="B3" s="19"/>
      <c r="C3" s="19"/>
      <c r="D3" s="153"/>
      <c r="E3" s="155" t="s">
        <v>0</v>
      </c>
    </row>
    <row r="4" spans="1:6" s="4" customFormat="1" ht="48" customHeight="1">
      <c r="A4" s="82" t="s">
        <v>1</v>
      </c>
      <c r="B4" s="83" t="s">
        <v>25</v>
      </c>
      <c r="C4" s="83" t="s">
        <v>26</v>
      </c>
      <c r="D4" s="154" t="s">
        <v>27</v>
      </c>
      <c r="E4" s="154" t="s">
        <v>28</v>
      </c>
      <c r="F4" s="191" t="s">
        <v>453</v>
      </c>
    </row>
    <row r="5" spans="1:6" s="4" customFormat="1" ht="24" customHeight="1">
      <c r="A5" s="85" t="s">
        <v>21</v>
      </c>
      <c r="B5" s="151">
        <f>SUM(B6:B18)</f>
        <v>5219</v>
      </c>
      <c r="C5" s="149">
        <f>SUM(C6:C18)</f>
        <v>4313</v>
      </c>
      <c r="D5" s="156">
        <f>C5/B5</f>
        <v>0.82640352557961294</v>
      </c>
      <c r="E5" s="159">
        <f>C5/F5</f>
        <v>1.0119662130455185</v>
      </c>
      <c r="F5" s="157">
        <f>SUM(F6:F18)</f>
        <v>4262</v>
      </c>
    </row>
    <row r="6" spans="1:6" s="4" customFormat="1" ht="24" customHeight="1">
      <c r="A6" s="78" t="s">
        <v>5</v>
      </c>
      <c r="B6" s="148">
        <v>3179</v>
      </c>
      <c r="C6" s="86">
        <v>1736</v>
      </c>
      <c r="D6" s="155">
        <f t="shared" ref="D6:D25" si="0">C6/B6</f>
        <v>0.54608367411135572</v>
      </c>
      <c r="E6" s="160">
        <f t="shared" ref="E6:E25" si="1">C6/F6</f>
        <v>1.5941230486685032</v>
      </c>
      <c r="F6" s="158">
        <v>1089</v>
      </c>
    </row>
    <row r="7" spans="1:6" s="4" customFormat="1" ht="24" customHeight="1">
      <c r="A7" s="78" t="s">
        <v>6</v>
      </c>
      <c r="B7" s="148">
        <v>1225</v>
      </c>
      <c r="C7" s="86">
        <v>1478</v>
      </c>
      <c r="D7" s="155">
        <f t="shared" si="0"/>
        <v>1.206530612244898</v>
      </c>
      <c r="E7" s="160">
        <f t="shared" si="1"/>
        <v>0.65601420328450954</v>
      </c>
      <c r="F7" s="158">
        <v>2253</v>
      </c>
    </row>
    <row r="8" spans="1:6" s="4" customFormat="1" ht="24" customHeight="1">
      <c r="A8" s="78" t="s">
        <v>7</v>
      </c>
      <c r="B8" s="148">
        <v>210</v>
      </c>
      <c r="C8" s="86">
        <v>285</v>
      </c>
      <c r="D8" s="155">
        <f t="shared" si="0"/>
        <v>1.3571428571428572</v>
      </c>
      <c r="E8" s="160">
        <f t="shared" si="1"/>
        <v>0.95317725752508364</v>
      </c>
      <c r="F8" s="158">
        <v>299</v>
      </c>
    </row>
    <row r="9" spans="1:6" s="4" customFormat="1" ht="24" customHeight="1">
      <c r="A9" s="78" t="s">
        <v>8</v>
      </c>
      <c r="B9" s="148">
        <v>0</v>
      </c>
      <c r="C9" s="86">
        <v>0</v>
      </c>
      <c r="D9" s="155"/>
      <c r="E9" s="160"/>
      <c r="F9" s="158"/>
    </row>
    <row r="10" spans="1:6" s="4" customFormat="1" ht="24" customHeight="1">
      <c r="A10" s="78" t="s">
        <v>9</v>
      </c>
      <c r="B10" s="148">
        <v>66</v>
      </c>
      <c r="C10" s="86">
        <v>139</v>
      </c>
      <c r="D10" s="155">
        <f t="shared" si="0"/>
        <v>2.106060606060606</v>
      </c>
      <c r="E10" s="160">
        <f t="shared" si="1"/>
        <v>1.7160493827160495</v>
      </c>
      <c r="F10" s="158">
        <v>81</v>
      </c>
    </row>
    <row r="11" spans="1:6" s="4" customFormat="1" ht="24" customHeight="1">
      <c r="A11" s="78" t="s">
        <v>10</v>
      </c>
      <c r="B11" s="148">
        <v>2</v>
      </c>
      <c r="C11" s="86">
        <v>11</v>
      </c>
      <c r="D11" s="155">
        <f t="shared" si="0"/>
        <v>5.5</v>
      </c>
      <c r="E11" s="160">
        <f t="shared" si="1"/>
        <v>11</v>
      </c>
      <c r="F11" s="158">
        <v>1</v>
      </c>
    </row>
    <row r="12" spans="1:6" s="4" customFormat="1" ht="24" customHeight="1">
      <c r="A12" s="78" t="s">
        <v>506</v>
      </c>
      <c r="B12" s="148">
        <v>200</v>
      </c>
      <c r="C12" s="86">
        <v>228</v>
      </c>
      <c r="D12" s="155">
        <f t="shared" si="0"/>
        <v>1.1399999999999999</v>
      </c>
      <c r="E12" s="160">
        <f t="shared" si="1"/>
        <v>1.1813471502590673</v>
      </c>
      <c r="F12" s="158">
        <v>193</v>
      </c>
    </row>
    <row r="13" spans="1:6" s="4" customFormat="1" ht="24" customHeight="1">
      <c r="A13" s="78" t="s">
        <v>11</v>
      </c>
      <c r="B13" s="148">
        <v>50</v>
      </c>
      <c r="C13" s="86">
        <v>54</v>
      </c>
      <c r="D13" s="155">
        <f t="shared" si="0"/>
        <v>1.08</v>
      </c>
      <c r="E13" s="160">
        <f t="shared" si="1"/>
        <v>0.98181818181818181</v>
      </c>
      <c r="F13" s="158">
        <v>55</v>
      </c>
    </row>
    <row r="14" spans="1:6" s="4" customFormat="1" ht="24" customHeight="1">
      <c r="A14" s="78" t="s">
        <v>507</v>
      </c>
      <c r="B14" s="148">
        <v>100</v>
      </c>
      <c r="C14" s="86">
        <v>126</v>
      </c>
      <c r="D14" s="155">
        <f t="shared" si="0"/>
        <v>1.26</v>
      </c>
      <c r="E14" s="160">
        <f t="shared" si="1"/>
        <v>1.3846153846153846</v>
      </c>
      <c r="F14" s="158">
        <v>91</v>
      </c>
    </row>
    <row r="15" spans="1:6" s="4" customFormat="1" ht="24" customHeight="1">
      <c r="A15" s="78" t="s">
        <v>12</v>
      </c>
      <c r="B15" s="148">
        <v>22</v>
      </c>
      <c r="C15" s="86">
        <v>22</v>
      </c>
      <c r="D15" s="155">
        <f t="shared" si="0"/>
        <v>1</v>
      </c>
      <c r="E15" s="160">
        <f t="shared" si="1"/>
        <v>1</v>
      </c>
      <c r="F15" s="158">
        <v>22</v>
      </c>
    </row>
    <row r="16" spans="1:6" s="4" customFormat="1" ht="24" customHeight="1">
      <c r="A16" s="78" t="s">
        <v>13</v>
      </c>
      <c r="B16" s="148">
        <v>15</v>
      </c>
      <c r="C16" s="86">
        <v>16</v>
      </c>
      <c r="D16" s="155">
        <f t="shared" si="0"/>
        <v>1.0666666666666667</v>
      </c>
      <c r="E16" s="160">
        <f t="shared" si="1"/>
        <v>0.5714285714285714</v>
      </c>
      <c r="F16" s="158">
        <v>28</v>
      </c>
    </row>
    <row r="17" spans="1:6" s="4" customFormat="1" ht="23.45" customHeight="1">
      <c r="A17" s="78" t="s">
        <v>14</v>
      </c>
      <c r="B17" s="148">
        <v>120</v>
      </c>
      <c r="C17" s="86">
        <v>156</v>
      </c>
      <c r="D17" s="155">
        <f t="shared" si="0"/>
        <v>1.3</v>
      </c>
      <c r="E17" s="160">
        <f t="shared" si="1"/>
        <v>1.3565217391304347</v>
      </c>
      <c r="F17" s="158">
        <v>115</v>
      </c>
    </row>
    <row r="18" spans="1:6" s="4" customFormat="1" ht="23.45" customHeight="1">
      <c r="A18" s="78" t="s">
        <v>15</v>
      </c>
      <c r="B18" s="148">
        <v>30</v>
      </c>
      <c r="C18" s="86">
        <v>62</v>
      </c>
      <c r="D18" s="155">
        <f t="shared" si="0"/>
        <v>2.0666666666666669</v>
      </c>
      <c r="E18" s="160">
        <f t="shared" si="1"/>
        <v>1.7714285714285714</v>
      </c>
      <c r="F18" s="158">
        <v>35</v>
      </c>
    </row>
    <row r="19" spans="1:6" s="4" customFormat="1" ht="23.45" customHeight="1">
      <c r="A19" s="61" t="s">
        <v>22</v>
      </c>
      <c r="B19" s="149">
        <f>SUM(B20:B24)</f>
        <v>4646</v>
      </c>
      <c r="C19" s="149">
        <f>SUM(C20:C24)</f>
        <v>5553</v>
      </c>
      <c r="D19" s="156">
        <f t="shared" si="0"/>
        <v>1.1952216960826518</v>
      </c>
      <c r="E19" s="159">
        <f t="shared" si="1"/>
        <v>1.1395444284834804</v>
      </c>
      <c r="F19" s="157">
        <f>SUM(F20:F24)</f>
        <v>4873</v>
      </c>
    </row>
    <row r="20" spans="1:6" s="4" customFormat="1" ht="23.45" customHeight="1">
      <c r="A20" s="78" t="s">
        <v>16</v>
      </c>
      <c r="B20" s="148">
        <v>294</v>
      </c>
      <c r="C20" s="86">
        <v>568</v>
      </c>
      <c r="D20" s="155">
        <f t="shared" si="0"/>
        <v>1.9319727891156462</v>
      </c>
      <c r="E20" s="160">
        <f t="shared" si="1"/>
        <v>1.0716981132075472</v>
      </c>
      <c r="F20" s="158">
        <v>530</v>
      </c>
    </row>
    <row r="21" spans="1:6" s="4" customFormat="1" ht="23.45" customHeight="1">
      <c r="A21" s="78" t="s">
        <v>17</v>
      </c>
      <c r="B21" s="148">
        <v>360</v>
      </c>
      <c r="C21" s="86">
        <v>394</v>
      </c>
      <c r="D21" s="155">
        <f t="shared" si="0"/>
        <v>1.0944444444444446</v>
      </c>
      <c r="E21" s="160">
        <f t="shared" si="1"/>
        <v>1.8156682027649769</v>
      </c>
      <c r="F21" s="158">
        <v>217</v>
      </c>
    </row>
    <row r="22" spans="1:6" s="4" customFormat="1" ht="23.45" customHeight="1">
      <c r="A22" s="78" t="s">
        <v>18</v>
      </c>
      <c r="B22" s="148">
        <v>100</v>
      </c>
      <c r="C22" s="86">
        <v>309</v>
      </c>
      <c r="D22" s="155">
        <f t="shared" si="0"/>
        <v>3.09</v>
      </c>
      <c r="E22" s="160">
        <f t="shared" si="1"/>
        <v>2.9150943396226414</v>
      </c>
      <c r="F22" s="158">
        <v>106</v>
      </c>
    </row>
    <row r="23" spans="1:6" s="4" customFormat="1" ht="23.45" customHeight="1">
      <c r="A23" s="78" t="s">
        <v>19</v>
      </c>
      <c r="B23" s="148">
        <v>150</v>
      </c>
      <c r="C23" s="86">
        <v>2277</v>
      </c>
      <c r="D23" s="155">
        <f t="shared" si="0"/>
        <v>15.18</v>
      </c>
      <c r="E23" s="160">
        <f t="shared" si="1"/>
        <v>2.2522255192878338</v>
      </c>
      <c r="F23" s="158">
        <v>1011</v>
      </c>
    </row>
    <row r="24" spans="1:6" s="4" customFormat="1" ht="20.25" customHeight="1">
      <c r="A24" s="87" t="s">
        <v>20</v>
      </c>
      <c r="B24" s="86">
        <v>3742</v>
      </c>
      <c r="C24" s="86">
        <v>2005</v>
      </c>
      <c r="D24" s="155">
        <f t="shared" si="0"/>
        <v>0.53580972741849275</v>
      </c>
      <c r="E24" s="160">
        <f t="shared" si="1"/>
        <v>0.66633433034230638</v>
      </c>
      <c r="F24" s="158">
        <v>3009</v>
      </c>
    </row>
    <row r="25" spans="1:6" s="4" customFormat="1" ht="20.25" customHeight="1" thickBot="1">
      <c r="A25" s="88" t="s">
        <v>94</v>
      </c>
      <c r="B25" s="150">
        <f>B19+B5</f>
        <v>9865</v>
      </c>
      <c r="C25" s="194">
        <f>C19+C5</f>
        <v>9866</v>
      </c>
      <c r="D25" s="195">
        <f t="shared" si="0"/>
        <v>1.0001013684744045</v>
      </c>
      <c r="E25" s="195">
        <f t="shared" si="1"/>
        <v>1.0800218938149972</v>
      </c>
      <c r="F25" s="192">
        <f>SUM(F5+F19)</f>
        <v>9135</v>
      </c>
    </row>
    <row r="26" spans="1:6" s="4" customFormat="1" ht="20.25" customHeight="1">
      <c r="A26" s="219"/>
      <c r="B26" s="220"/>
      <c r="C26" s="220"/>
      <c r="D26" s="221"/>
      <c r="E26" s="221"/>
    </row>
    <row r="27" spans="1:6" s="4" customFormat="1" ht="20.25" customHeight="1">
      <c r="D27" s="152"/>
      <c r="E27" s="152"/>
    </row>
    <row r="28" spans="1:6" s="4" customFormat="1" ht="20.25" customHeight="1">
      <c r="D28" s="152"/>
      <c r="E28" s="152"/>
      <c r="F28" s="6" t="s">
        <v>2</v>
      </c>
    </row>
    <row r="29" spans="1:6" s="4" customFormat="1" ht="20.25" customHeight="1">
      <c r="D29" s="152"/>
      <c r="E29" s="152"/>
      <c r="F29" s="6" t="s">
        <v>2</v>
      </c>
    </row>
    <row r="30" spans="1:6" s="4" customFormat="1" ht="24" customHeight="1">
      <c r="D30" s="152"/>
      <c r="E30" s="152"/>
    </row>
  </sheetData>
  <mergeCells count="2">
    <mergeCell ref="A2:E2"/>
    <mergeCell ref="A26:E26"/>
  </mergeCells>
  <phoneticPr fontId="1" type="noConversion"/>
  <pageMargins left="0.98425196850393704" right="0.74803149606299213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showGridLines="0" showZeros="0" workbookViewId="0">
      <selection activeCell="A2" sqref="A2:B2"/>
    </sheetView>
  </sheetViews>
  <sheetFormatPr defaultRowHeight="12.75" customHeight="1"/>
  <cols>
    <col min="1" max="1" width="43.75" style="21" customWidth="1"/>
    <col min="2" max="2" width="15.75" style="21" customWidth="1"/>
    <col min="3" max="3" width="9" style="31"/>
    <col min="4" max="239" width="9" style="24"/>
    <col min="240" max="240" width="65.375" style="24" customWidth="1"/>
    <col min="241" max="246" width="21.25" style="24" customWidth="1"/>
    <col min="247" max="247" width="8" style="24" customWidth="1"/>
    <col min="248" max="248" width="6" style="24" customWidth="1"/>
    <col min="249" max="495" width="9" style="24"/>
    <col min="496" max="496" width="65.375" style="24" customWidth="1"/>
    <col min="497" max="502" width="21.25" style="24" customWidth="1"/>
    <col min="503" max="503" width="8" style="24" customWidth="1"/>
    <col min="504" max="504" width="6" style="24" customWidth="1"/>
    <col min="505" max="751" width="9" style="24"/>
    <col min="752" max="752" width="65.375" style="24" customWidth="1"/>
    <col min="753" max="758" width="21.25" style="24" customWidth="1"/>
    <col min="759" max="759" width="8" style="24" customWidth="1"/>
    <col min="760" max="760" width="6" style="24" customWidth="1"/>
    <col min="761" max="1007" width="9" style="24"/>
    <col min="1008" max="1008" width="65.375" style="24" customWidth="1"/>
    <col min="1009" max="1014" width="21.25" style="24" customWidth="1"/>
    <col min="1015" max="1015" width="8" style="24" customWidth="1"/>
    <col min="1016" max="1016" width="6" style="24" customWidth="1"/>
    <col min="1017" max="1263" width="9" style="24"/>
    <col min="1264" max="1264" width="65.375" style="24" customWidth="1"/>
    <col min="1265" max="1270" width="21.25" style="24" customWidth="1"/>
    <col min="1271" max="1271" width="8" style="24" customWidth="1"/>
    <col min="1272" max="1272" width="6" style="24" customWidth="1"/>
    <col min="1273" max="1519" width="9" style="24"/>
    <col min="1520" max="1520" width="65.375" style="24" customWidth="1"/>
    <col min="1521" max="1526" width="21.25" style="24" customWidth="1"/>
    <col min="1527" max="1527" width="8" style="24" customWidth="1"/>
    <col min="1528" max="1528" width="6" style="24" customWidth="1"/>
    <col min="1529" max="1775" width="9" style="24"/>
    <col min="1776" max="1776" width="65.375" style="24" customWidth="1"/>
    <col min="1777" max="1782" width="21.25" style="24" customWidth="1"/>
    <col min="1783" max="1783" width="8" style="24" customWidth="1"/>
    <col min="1784" max="1784" width="6" style="24" customWidth="1"/>
    <col min="1785" max="2031" width="9" style="24"/>
    <col min="2032" max="2032" width="65.375" style="24" customWidth="1"/>
    <col min="2033" max="2038" width="21.25" style="24" customWidth="1"/>
    <col min="2039" max="2039" width="8" style="24" customWidth="1"/>
    <col min="2040" max="2040" width="6" style="24" customWidth="1"/>
    <col min="2041" max="2287" width="9" style="24"/>
    <col min="2288" max="2288" width="65.375" style="24" customWidth="1"/>
    <col min="2289" max="2294" width="21.25" style="24" customWidth="1"/>
    <col min="2295" max="2295" width="8" style="24" customWidth="1"/>
    <col min="2296" max="2296" width="6" style="24" customWidth="1"/>
    <col min="2297" max="2543" width="9" style="24"/>
    <col min="2544" max="2544" width="65.375" style="24" customWidth="1"/>
    <col min="2545" max="2550" width="21.25" style="24" customWidth="1"/>
    <col min="2551" max="2551" width="8" style="24" customWidth="1"/>
    <col min="2552" max="2552" width="6" style="24" customWidth="1"/>
    <col min="2553" max="2799" width="9" style="24"/>
    <col min="2800" max="2800" width="65.375" style="24" customWidth="1"/>
    <col min="2801" max="2806" width="21.25" style="24" customWidth="1"/>
    <col min="2807" max="2807" width="8" style="24" customWidth="1"/>
    <col min="2808" max="2808" width="6" style="24" customWidth="1"/>
    <col min="2809" max="3055" width="9" style="24"/>
    <col min="3056" max="3056" width="65.375" style="24" customWidth="1"/>
    <col min="3057" max="3062" width="21.25" style="24" customWidth="1"/>
    <col min="3063" max="3063" width="8" style="24" customWidth="1"/>
    <col min="3064" max="3064" width="6" style="24" customWidth="1"/>
    <col min="3065" max="3311" width="9" style="24"/>
    <col min="3312" max="3312" width="65.375" style="24" customWidth="1"/>
    <col min="3313" max="3318" width="21.25" style="24" customWidth="1"/>
    <col min="3319" max="3319" width="8" style="24" customWidth="1"/>
    <col min="3320" max="3320" width="6" style="24" customWidth="1"/>
    <col min="3321" max="3567" width="9" style="24"/>
    <col min="3568" max="3568" width="65.375" style="24" customWidth="1"/>
    <col min="3569" max="3574" width="21.25" style="24" customWidth="1"/>
    <col min="3575" max="3575" width="8" style="24" customWidth="1"/>
    <col min="3576" max="3576" width="6" style="24" customWidth="1"/>
    <col min="3577" max="3823" width="9" style="24"/>
    <col min="3824" max="3824" width="65.375" style="24" customWidth="1"/>
    <col min="3825" max="3830" width="21.25" style="24" customWidth="1"/>
    <col min="3831" max="3831" width="8" style="24" customWidth="1"/>
    <col min="3832" max="3832" width="6" style="24" customWidth="1"/>
    <col min="3833" max="4079" width="9" style="24"/>
    <col min="4080" max="4080" width="65.375" style="24" customWidth="1"/>
    <col min="4081" max="4086" width="21.25" style="24" customWidth="1"/>
    <col min="4087" max="4087" width="8" style="24" customWidth="1"/>
    <col min="4088" max="4088" width="6" style="24" customWidth="1"/>
    <col min="4089" max="4335" width="9" style="24"/>
    <col min="4336" max="4336" width="65.375" style="24" customWidth="1"/>
    <col min="4337" max="4342" width="21.25" style="24" customWidth="1"/>
    <col min="4343" max="4343" width="8" style="24" customWidth="1"/>
    <col min="4344" max="4344" width="6" style="24" customWidth="1"/>
    <col min="4345" max="4591" width="9" style="24"/>
    <col min="4592" max="4592" width="65.375" style="24" customWidth="1"/>
    <col min="4593" max="4598" width="21.25" style="24" customWidth="1"/>
    <col min="4599" max="4599" width="8" style="24" customWidth="1"/>
    <col min="4600" max="4600" width="6" style="24" customWidth="1"/>
    <col min="4601" max="4847" width="9" style="24"/>
    <col min="4848" max="4848" width="65.375" style="24" customWidth="1"/>
    <col min="4849" max="4854" width="21.25" style="24" customWidth="1"/>
    <col min="4855" max="4855" width="8" style="24" customWidth="1"/>
    <col min="4856" max="4856" width="6" style="24" customWidth="1"/>
    <col min="4857" max="5103" width="9" style="24"/>
    <col min="5104" max="5104" width="65.375" style="24" customWidth="1"/>
    <col min="5105" max="5110" width="21.25" style="24" customWidth="1"/>
    <col min="5111" max="5111" width="8" style="24" customWidth="1"/>
    <col min="5112" max="5112" width="6" style="24" customWidth="1"/>
    <col min="5113" max="5359" width="9" style="24"/>
    <col min="5360" max="5360" width="65.375" style="24" customWidth="1"/>
    <col min="5361" max="5366" width="21.25" style="24" customWidth="1"/>
    <col min="5367" max="5367" width="8" style="24" customWidth="1"/>
    <col min="5368" max="5368" width="6" style="24" customWidth="1"/>
    <col min="5369" max="5615" width="9" style="24"/>
    <col min="5616" max="5616" width="65.375" style="24" customWidth="1"/>
    <col min="5617" max="5622" width="21.25" style="24" customWidth="1"/>
    <col min="5623" max="5623" width="8" style="24" customWidth="1"/>
    <col min="5624" max="5624" width="6" style="24" customWidth="1"/>
    <col min="5625" max="5871" width="9" style="24"/>
    <col min="5872" max="5872" width="65.375" style="24" customWidth="1"/>
    <col min="5873" max="5878" width="21.25" style="24" customWidth="1"/>
    <col min="5879" max="5879" width="8" style="24" customWidth="1"/>
    <col min="5880" max="5880" width="6" style="24" customWidth="1"/>
    <col min="5881" max="6127" width="9" style="24"/>
    <col min="6128" max="6128" width="65.375" style="24" customWidth="1"/>
    <col min="6129" max="6134" width="21.25" style="24" customWidth="1"/>
    <col min="6135" max="6135" width="8" style="24" customWidth="1"/>
    <col min="6136" max="6136" width="6" style="24" customWidth="1"/>
    <col min="6137" max="6383" width="9" style="24"/>
    <col min="6384" max="6384" width="65.375" style="24" customWidth="1"/>
    <col min="6385" max="6390" width="21.25" style="24" customWidth="1"/>
    <col min="6391" max="6391" width="8" style="24" customWidth="1"/>
    <col min="6392" max="6392" width="6" style="24" customWidth="1"/>
    <col min="6393" max="6639" width="9" style="24"/>
    <col min="6640" max="6640" width="65.375" style="24" customWidth="1"/>
    <col min="6641" max="6646" width="21.25" style="24" customWidth="1"/>
    <col min="6647" max="6647" width="8" style="24" customWidth="1"/>
    <col min="6648" max="6648" width="6" style="24" customWidth="1"/>
    <col min="6649" max="6895" width="9" style="24"/>
    <col min="6896" max="6896" width="65.375" style="24" customWidth="1"/>
    <col min="6897" max="6902" width="21.25" style="24" customWidth="1"/>
    <col min="6903" max="6903" width="8" style="24" customWidth="1"/>
    <col min="6904" max="6904" width="6" style="24" customWidth="1"/>
    <col min="6905" max="7151" width="9" style="24"/>
    <col min="7152" max="7152" width="65.375" style="24" customWidth="1"/>
    <col min="7153" max="7158" width="21.25" style="24" customWidth="1"/>
    <col min="7159" max="7159" width="8" style="24" customWidth="1"/>
    <col min="7160" max="7160" width="6" style="24" customWidth="1"/>
    <col min="7161" max="7407" width="9" style="24"/>
    <col min="7408" max="7408" width="65.375" style="24" customWidth="1"/>
    <col min="7409" max="7414" width="21.25" style="24" customWidth="1"/>
    <col min="7415" max="7415" width="8" style="24" customWidth="1"/>
    <col min="7416" max="7416" width="6" style="24" customWidth="1"/>
    <col min="7417" max="7663" width="9" style="24"/>
    <col min="7664" max="7664" width="65.375" style="24" customWidth="1"/>
    <col min="7665" max="7670" width="21.25" style="24" customWidth="1"/>
    <col min="7671" max="7671" width="8" style="24" customWidth="1"/>
    <col min="7672" max="7672" width="6" style="24" customWidth="1"/>
    <col min="7673" max="7919" width="9" style="24"/>
    <col min="7920" max="7920" width="65.375" style="24" customWidth="1"/>
    <col min="7921" max="7926" width="21.25" style="24" customWidth="1"/>
    <col min="7927" max="7927" width="8" style="24" customWidth="1"/>
    <col min="7928" max="7928" width="6" style="24" customWidth="1"/>
    <col min="7929" max="8175" width="9" style="24"/>
    <col min="8176" max="8176" width="65.375" style="24" customWidth="1"/>
    <col min="8177" max="8182" width="21.25" style="24" customWidth="1"/>
    <col min="8183" max="8183" width="8" style="24" customWidth="1"/>
    <col min="8184" max="8184" width="6" style="24" customWidth="1"/>
    <col min="8185" max="8431" width="9" style="24"/>
    <col min="8432" max="8432" width="65.375" style="24" customWidth="1"/>
    <col min="8433" max="8438" width="21.25" style="24" customWidth="1"/>
    <col min="8439" max="8439" width="8" style="24" customWidth="1"/>
    <col min="8440" max="8440" width="6" style="24" customWidth="1"/>
    <col min="8441" max="8687" width="9" style="24"/>
    <col min="8688" max="8688" width="65.375" style="24" customWidth="1"/>
    <col min="8689" max="8694" width="21.25" style="24" customWidth="1"/>
    <col min="8695" max="8695" width="8" style="24" customWidth="1"/>
    <col min="8696" max="8696" width="6" style="24" customWidth="1"/>
    <col min="8697" max="8943" width="9" style="24"/>
    <col min="8944" max="8944" width="65.375" style="24" customWidth="1"/>
    <col min="8945" max="8950" width="21.25" style="24" customWidth="1"/>
    <col min="8951" max="8951" width="8" style="24" customWidth="1"/>
    <col min="8952" max="8952" width="6" style="24" customWidth="1"/>
    <col min="8953" max="9199" width="9" style="24"/>
    <col min="9200" max="9200" width="65.375" style="24" customWidth="1"/>
    <col min="9201" max="9206" width="21.25" style="24" customWidth="1"/>
    <col min="9207" max="9207" width="8" style="24" customWidth="1"/>
    <col min="9208" max="9208" width="6" style="24" customWidth="1"/>
    <col min="9209" max="9455" width="9" style="24"/>
    <col min="9456" max="9456" width="65.375" style="24" customWidth="1"/>
    <col min="9457" max="9462" width="21.25" style="24" customWidth="1"/>
    <col min="9463" max="9463" width="8" style="24" customWidth="1"/>
    <col min="9464" max="9464" width="6" style="24" customWidth="1"/>
    <col min="9465" max="9711" width="9" style="24"/>
    <col min="9712" max="9712" width="65.375" style="24" customWidth="1"/>
    <col min="9713" max="9718" width="21.25" style="24" customWidth="1"/>
    <col min="9719" max="9719" width="8" style="24" customWidth="1"/>
    <col min="9720" max="9720" width="6" style="24" customWidth="1"/>
    <col min="9721" max="9967" width="9" style="24"/>
    <col min="9968" max="9968" width="65.375" style="24" customWidth="1"/>
    <col min="9969" max="9974" width="21.25" style="24" customWidth="1"/>
    <col min="9975" max="9975" width="8" style="24" customWidth="1"/>
    <col min="9976" max="9976" width="6" style="24" customWidth="1"/>
    <col min="9977" max="10223" width="9" style="24"/>
    <col min="10224" max="10224" width="65.375" style="24" customWidth="1"/>
    <col min="10225" max="10230" width="21.25" style="24" customWidth="1"/>
    <col min="10231" max="10231" width="8" style="24" customWidth="1"/>
    <col min="10232" max="10232" width="6" style="24" customWidth="1"/>
    <col min="10233" max="10479" width="9" style="24"/>
    <col min="10480" max="10480" width="65.375" style="24" customWidth="1"/>
    <col min="10481" max="10486" width="21.25" style="24" customWidth="1"/>
    <col min="10487" max="10487" width="8" style="24" customWidth="1"/>
    <col min="10488" max="10488" width="6" style="24" customWidth="1"/>
    <col min="10489" max="10735" width="9" style="24"/>
    <col min="10736" max="10736" width="65.375" style="24" customWidth="1"/>
    <col min="10737" max="10742" width="21.25" style="24" customWidth="1"/>
    <col min="10743" max="10743" width="8" style="24" customWidth="1"/>
    <col min="10744" max="10744" width="6" style="24" customWidth="1"/>
    <col min="10745" max="10991" width="9" style="24"/>
    <col min="10992" max="10992" width="65.375" style="24" customWidth="1"/>
    <col min="10993" max="10998" width="21.25" style="24" customWidth="1"/>
    <col min="10999" max="10999" width="8" style="24" customWidth="1"/>
    <col min="11000" max="11000" width="6" style="24" customWidth="1"/>
    <col min="11001" max="11247" width="9" style="24"/>
    <col min="11248" max="11248" width="65.375" style="24" customWidth="1"/>
    <col min="11249" max="11254" width="21.25" style="24" customWidth="1"/>
    <col min="11255" max="11255" width="8" style="24" customWidth="1"/>
    <col min="11256" max="11256" width="6" style="24" customWidth="1"/>
    <col min="11257" max="11503" width="9" style="24"/>
    <col min="11504" max="11504" width="65.375" style="24" customWidth="1"/>
    <col min="11505" max="11510" width="21.25" style="24" customWidth="1"/>
    <col min="11511" max="11511" width="8" style="24" customWidth="1"/>
    <col min="11512" max="11512" width="6" style="24" customWidth="1"/>
    <col min="11513" max="11759" width="9" style="24"/>
    <col min="11760" max="11760" width="65.375" style="24" customWidth="1"/>
    <col min="11761" max="11766" width="21.25" style="24" customWidth="1"/>
    <col min="11767" max="11767" width="8" style="24" customWidth="1"/>
    <col min="11768" max="11768" width="6" style="24" customWidth="1"/>
    <col min="11769" max="12015" width="9" style="24"/>
    <col min="12016" max="12016" width="65.375" style="24" customWidth="1"/>
    <col min="12017" max="12022" width="21.25" style="24" customWidth="1"/>
    <col min="12023" max="12023" width="8" style="24" customWidth="1"/>
    <col min="12024" max="12024" width="6" style="24" customWidth="1"/>
    <col min="12025" max="12271" width="9" style="24"/>
    <col min="12272" max="12272" width="65.375" style="24" customWidth="1"/>
    <col min="12273" max="12278" width="21.25" style="24" customWidth="1"/>
    <col min="12279" max="12279" width="8" style="24" customWidth="1"/>
    <col min="12280" max="12280" width="6" style="24" customWidth="1"/>
    <col min="12281" max="12527" width="9" style="24"/>
    <col min="12528" max="12528" width="65.375" style="24" customWidth="1"/>
    <col min="12529" max="12534" width="21.25" style="24" customWidth="1"/>
    <col min="12535" max="12535" width="8" style="24" customWidth="1"/>
    <col min="12536" max="12536" width="6" style="24" customWidth="1"/>
    <col min="12537" max="12783" width="9" style="24"/>
    <col min="12784" max="12784" width="65.375" style="24" customWidth="1"/>
    <col min="12785" max="12790" width="21.25" style="24" customWidth="1"/>
    <col min="12791" max="12791" width="8" style="24" customWidth="1"/>
    <col min="12792" max="12792" width="6" style="24" customWidth="1"/>
    <col min="12793" max="13039" width="9" style="24"/>
    <col min="13040" max="13040" width="65.375" style="24" customWidth="1"/>
    <col min="13041" max="13046" width="21.25" style="24" customWidth="1"/>
    <col min="13047" max="13047" width="8" style="24" customWidth="1"/>
    <col min="13048" max="13048" width="6" style="24" customWidth="1"/>
    <col min="13049" max="13295" width="9" style="24"/>
    <col min="13296" max="13296" width="65.375" style="24" customWidth="1"/>
    <col min="13297" max="13302" width="21.25" style="24" customWidth="1"/>
    <col min="13303" max="13303" width="8" style="24" customWidth="1"/>
    <col min="13304" max="13304" width="6" style="24" customWidth="1"/>
    <col min="13305" max="13551" width="9" style="24"/>
    <col min="13552" max="13552" width="65.375" style="24" customWidth="1"/>
    <col min="13553" max="13558" width="21.25" style="24" customWidth="1"/>
    <col min="13559" max="13559" width="8" style="24" customWidth="1"/>
    <col min="13560" max="13560" width="6" style="24" customWidth="1"/>
    <col min="13561" max="13807" width="9" style="24"/>
    <col min="13808" max="13808" width="65.375" style="24" customWidth="1"/>
    <col min="13809" max="13814" width="21.25" style="24" customWidth="1"/>
    <col min="13815" max="13815" width="8" style="24" customWidth="1"/>
    <col min="13816" max="13816" width="6" style="24" customWidth="1"/>
    <col min="13817" max="14063" width="9" style="24"/>
    <col min="14064" max="14064" width="65.375" style="24" customWidth="1"/>
    <col min="14065" max="14070" width="21.25" style="24" customWidth="1"/>
    <col min="14071" max="14071" width="8" style="24" customWidth="1"/>
    <col min="14072" max="14072" width="6" style="24" customWidth="1"/>
    <col min="14073" max="14319" width="9" style="24"/>
    <col min="14320" max="14320" width="65.375" style="24" customWidth="1"/>
    <col min="14321" max="14326" width="21.25" style="24" customWidth="1"/>
    <col min="14327" max="14327" width="8" style="24" customWidth="1"/>
    <col min="14328" max="14328" width="6" style="24" customWidth="1"/>
    <col min="14329" max="14575" width="9" style="24"/>
    <col min="14576" max="14576" width="65.375" style="24" customWidth="1"/>
    <col min="14577" max="14582" width="21.25" style="24" customWidth="1"/>
    <col min="14583" max="14583" width="8" style="24" customWidth="1"/>
    <col min="14584" max="14584" width="6" style="24" customWidth="1"/>
    <col min="14585" max="14831" width="9" style="24"/>
    <col min="14832" max="14832" width="65.375" style="24" customWidth="1"/>
    <col min="14833" max="14838" width="21.25" style="24" customWidth="1"/>
    <col min="14839" max="14839" width="8" style="24" customWidth="1"/>
    <col min="14840" max="14840" width="6" style="24" customWidth="1"/>
    <col min="14841" max="15087" width="9" style="24"/>
    <col min="15088" max="15088" width="65.375" style="24" customWidth="1"/>
    <col min="15089" max="15094" width="21.25" style="24" customWidth="1"/>
    <col min="15095" max="15095" width="8" style="24" customWidth="1"/>
    <col min="15096" max="15096" width="6" style="24" customWidth="1"/>
    <col min="15097" max="15343" width="9" style="24"/>
    <col min="15344" max="15344" width="65.375" style="24" customWidth="1"/>
    <col min="15345" max="15350" width="21.25" style="24" customWidth="1"/>
    <col min="15351" max="15351" width="8" style="24" customWidth="1"/>
    <col min="15352" max="15352" width="6" style="24" customWidth="1"/>
    <col min="15353" max="15599" width="9" style="24"/>
    <col min="15600" max="15600" width="65.375" style="24" customWidth="1"/>
    <col min="15601" max="15606" width="21.25" style="24" customWidth="1"/>
    <col min="15607" max="15607" width="8" style="24" customWidth="1"/>
    <col min="15608" max="15608" width="6" style="24" customWidth="1"/>
    <col min="15609" max="15855" width="9" style="24"/>
    <col min="15856" max="15856" width="65.375" style="24" customWidth="1"/>
    <col min="15857" max="15862" width="21.25" style="24" customWidth="1"/>
    <col min="15863" max="15863" width="8" style="24" customWidth="1"/>
    <col min="15864" max="15864" width="6" style="24" customWidth="1"/>
    <col min="15865" max="16111" width="9" style="24"/>
    <col min="16112" max="16112" width="65.375" style="24" customWidth="1"/>
    <col min="16113" max="16118" width="21.25" style="24" customWidth="1"/>
    <col min="16119" max="16119" width="8" style="24" customWidth="1"/>
    <col min="16120" max="16120" width="6" style="24" customWidth="1"/>
    <col min="16121" max="16384" width="9" style="24"/>
  </cols>
  <sheetData>
    <row r="1" spans="1:6" s="7" customFormat="1" ht="20.100000000000001" customHeight="1">
      <c r="A1" s="60" t="s">
        <v>126</v>
      </c>
      <c r="B1" s="4"/>
      <c r="C1" s="30"/>
    </row>
    <row r="2" spans="1:6" s="21" customFormat="1" ht="50.1" customHeight="1">
      <c r="A2" s="227" t="s">
        <v>190</v>
      </c>
      <c r="B2" s="227"/>
    </row>
    <row r="3" spans="1:6" s="21" customFormat="1" ht="24.75" customHeight="1" thickBot="1">
      <c r="B3" s="59" t="s">
        <v>0</v>
      </c>
    </row>
    <row r="4" spans="1:6" s="21" customFormat="1" ht="24" customHeight="1">
      <c r="A4" s="249" t="s">
        <v>148</v>
      </c>
      <c r="B4" s="235" t="s">
        <v>191</v>
      </c>
    </row>
    <row r="5" spans="1:6" s="21" customFormat="1" ht="24" customHeight="1">
      <c r="A5" s="250"/>
      <c r="B5" s="236"/>
    </row>
    <row r="6" spans="1:6" s="22" customFormat="1" ht="36" customHeight="1">
      <c r="A6" s="54" t="s">
        <v>141</v>
      </c>
      <c r="B6" s="28">
        <v>21507</v>
      </c>
      <c r="F6" s="23"/>
    </row>
    <row r="7" spans="1:6" s="22" customFormat="1" ht="36" customHeight="1">
      <c r="A7" s="55" t="s">
        <v>142</v>
      </c>
      <c r="B7" s="40">
        <v>19507</v>
      </c>
      <c r="F7" s="23"/>
    </row>
    <row r="8" spans="1:6" s="22" customFormat="1" ht="36" customHeight="1">
      <c r="A8" s="55" t="s">
        <v>143</v>
      </c>
      <c r="B8" s="40">
        <v>2000</v>
      </c>
      <c r="F8" s="23"/>
    </row>
    <row r="9" spans="1:6" s="22" customFormat="1" ht="36" customHeight="1">
      <c r="A9" s="56" t="s">
        <v>144</v>
      </c>
      <c r="B9" s="28">
        <v>49557</v>
      </c>
    </row>
    <row r="10" spans="1:6" s="22" customFormat="1" ht="36" customHeight="1">
      <c r="A10" s="55" t="s">
        <v>142</v>
      </c>
      <c r="B10" s="40">
        <v>27507</v>
      </c>
      <c r="F10" s="23"/>
    </row>
    <row r="11" spans="1:6" s="22" customFormat="1" ht="36" customHeight="1">
      <c r="A11" s="55" t="s">
        <v>143</v>
      </c>
      <c r="B11" s="40">
        <v>22050</v>
      </c>
      <c r="F11" s="23"/>
    </row>
    <row r="12" spans="1:6" s="22" customFormat="1" ht="36" customHeight="1">
      <c r="A12" s="56" t="s">
        <v>145</v>
      </c>
      <c r="B12" s="40">
        <v>8750</v>
      </c>
    </row>
    <row r="13" spans="1:6" s="22" customFormat="1" ht="36" customHeight="1">
      <c r="A13" s="55" t="s">
        <v>142</v>
      </c>
      <c r="B13" s="40">
        <v>8750</v>
      </c>
      <c r="F13" s="23"/>
    </row>
    <row r="14" spans="1:6" s="22" customFormat="1" ht="36" customHeight="1">
      <c r="A14" s="55" t="s">
        <v>143</v>
      </c>
      <c r="B14" s="40"/>
      <c r="F14" s="23"/>
    </row>
    <row r="15" spans="1:6" s="22" customFormat="1" ht="36" customHeight="1">
      <c r="A15" s="56" t="s">
        <v>146</v>
      </c>
      <c r="B15" s="28">
        <v>750</v>
      </c>
    </row>
    <row r="16" spans="1:6" s="22" customFormat="1" ht="36" customHeight="1">
      <c r="A16" s="55" t="s">
        <v>142</v>
      </c>
      <c r="B16" s="28">
        <v>750</v>
      </c>
      <c r="F16" s="23"/>
    </row>
    <row r="17" spans="1:6" s="22" customFormat="1" ht="36" customHeight="1">
      <c r="A17" s="55" t="s">
        <v>143</v>
      </c>
      <c r="B17" s="40"/>
      <c r="F17" s="23"/>
    </row>
    <row r="18" spans="1:6" s="22" customFormat="1" ht="36" customHeight="1">
      <c r="A18" s="57" t="s">
        <v>147</v>
      </c>
      <c r="B18" s="40">
        <v>28680</v>
      </c>
    </row>
    <row r="19" spans="1:6" s="22" customFormat="1" ht="36" customHeight="1">
      <c r="A19" s="55" t="s">
        <v>142</v>
      </c>
      <c r="B19" s="40">
        <v>26680</v>
      </c>
      <c r="F19" s="23"/>
    </row>
    <row r="20" spans="1:6" s="22" customFormat="1" ht="36" customHeight="1" thickBot="1">
      <c r="A20" s="58" t="s">
        <v>143</v>
      </c>
      <c r="B20" s="29">
        <v>2000</v>
      </c>
      <c r="F20" s="23"/>
    </row>
  </sheetData>
  <mergeCells count="3">
    <mergeCell ref="A2:B2"/>
    <mergeCell ref="A4:A5"/>
    <mergeCell ref="B4:B5"/>
  </mergeCells>
  <phoneticPr fontId="1" type="noConversion"/>
  <pageMargins left="0.95" right="0.73" top="0.98425196850393704" bottom="0.98425196850393704" header="0.31496062992125984" footer="0.3149606299212598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1"/>
  <sheetViews>
    <sheetView showGridLines="0" tabSelected="1" workbookViewId="0">
      <selection activeCell="A2" sqref="A2:B2"/>
    </sheetView>
  </sheetViews>
  <sheetFormatPr defaultRowHeight="13.5"/>
  <cols>
    <col min="1" max="1" width="67.625" customWidth="1"/>
    <col min="2" max="2" width="51.25" customWidth="1"/>
  </cols>
  <sheetData>
    <row r="1" spans="1:2" ht="21" customHeight="1">
      <c r="A1" s="60" t="s">
        <v>177</v>
      </c>
    </row>
    <row r="2" spans="1:2" ht="33" customHeight="1">
      <c r="A2" s="251" t="s">
        <v>192</v>
      </c>
      <c r="B2" s="251"/>
    </row>
    <row r="3" spans="1:2" ht="33" customHeight="1" thickBot="1">
      <c r="A3" s="52"/>
      <c r="B3" s="147" t="s">
        <v>169</v>
      </c>
    </row>
    <row r="4" spans="1:2" ht="41.25" customHeight="1">
      <c r="A4" s="141" t="s">
        <v>168</v>
      </c>
      <c r="B4" s="142">
        <f>B5+B6+B9</f>
        <v>607.57999999999993</v>
      </c>
    </row>
    <row r="5" spans="1:2" ht="30" customHeight="1">
      <c r="A5" s="143" t="s">
        <v>127</v>
      </c>
      <c r="B5" s="144">
        <v>6.92</v>
      </c>
    </row>
    <row r="6" spans="1:2" ht="30" customHeight="1">
      <c r="A6" s="143" t="s">
        <v>128</v>
      </c>
      <c r="B6" s="144">
        <f>SUM(B7:B8)</f>
        <v>459.27</v>
      </c>
    </row>
    <row r="7" spans="1:2" ht="30" customHeight="1">
      <c r="A7" s="143" t="s">
        <v>129</v>
      </c>
      <c r="B7" s="144"/>
    </row>
    <row r="8" spans="1:2" ht="30" customHeight="1">
      <c r="A8" s="143" t="s">
        <v>130</v>
      </c>
      <c r="B8" s="144">
        <v>459.27</v>
      </c>
    </row>
    <row r="9" spans="1:2" ht="30" customHeight="1" thickBot="1">
      <c r="A9" s="145" t="s">
        <v>131</v>
      </c>
      <c r="B9" s="146">
        <v>141.38999999999999</v>
      </c>
    </row>
    <row r="11" spans="1:2" ht="36" customHeight="1">
      <c r="A11" s="252"/>
      <c r="B11" s="252"/>
    </row>
  </sheetData>
  <mergeCells count="2">
    <mergeCell ref="A2:B2"/>
    <mergeCell ref="A11:B11"/>
  </mergeCells>
  <phoneticPr fontId="1" type="noConversion"/>
  <pageMargins left="1.19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3"/>
  <sheetViews>
    <sheetView showGridLines="0" workbookViewId="0">
      <selection activeCell="B25" sqref="B25"/>
    </sheetView>
  </sheetViews>
  <sheetFormatPr defaultRowHeight="12.75" customHeight="1"/>
  <cols>
    <col min="1" max="1" width="32.625" style="1" customWidth="1"/>
    <col min="2" max="5" width="12.625" style="1" customWidth="1"/>
    <col min="6" max="6" width="8" style="189" customWidth="1"/>
    <col min="7" max="255" width="9" style="2"/>
    <col min="256" max="256" width="43.875" style="2" customWidth="1"/>
    <col min="257" max="260" width="8.5" style="2" customWidth="1"/>
    <col min="261" max="262" width="8" style="2" customWidth="1"/>
    <col min="263" max="511" width="9" style="2"/>
    <col min="512" max="512" width="43.875" style="2" customWidth="1"/>
    <col min="513" max="516" width="8.5" style="2" customWidth="1"/>
    <col min="517" max="518" width="8" style="2" customWidth="1"/>
    <col min="519" max="767" width="9" style="2"/>
    <col min="768" max="768" width="43.875" style="2" customWidth="1"/>
    <col min="769" max="772" width="8.5" style="2" customWidth="1"/>
    <col min="773" max="774" width="8" style="2" customWidth="1"/>
    <col min="775" max="1023" width="9" style="2"/>
    <col min="1024" max="1024" width="43.875" style="2" customWidth="1"/>
    <col min="1025" max="1028" width="8.5" style="2" customWidth="1"/>
    <col min="1029" max="1030" width="8" style="2" customWidth="1"/>
    <col min="1031" max="1279" width="9" style="2"/>
    <col min="1280" max="1280" width="43.875" style="2" customWidth="1"/>
    <col min="1281" max="1284" width="8.5" style="2" customWidth="1"/>
    <col min="1285" max="1286" width="8" style="2" customWidth="1"/>
    <col min="1287" max="1535" width="9" style="2"/>
    <col min="1536" max="1536" width="43.875" style="2" customWidth="1"/>
    <col min="1537" max="1540" width="8.5" style="2" customWidth="1"/>
    <col min="1541" max="1542" width="8" style="2" customWidth="1"/>
    <col min="1543" max="1791" width="9" style="2"/>
    <col min="1792" max="1792" width="43.875" style="2" customWidth="1"/>
    <col min="1793" max="1796" width="8.5" style="2" customWidth="1"/>
    <col min="1797" max="1798" width="8" style="2" customWidth="1"/>
    <col min="1799" max="2047" width="9" style="2"/>
    <col min="2048" max="2048" width="43.875" style="2" customWidth="1"/>
    <col min="2049" max="2052" width="8.5" style="2" customWidth="1"/>
    <col min="2053" max="2054" width="8" style="2" customWidth="1"/>
    <col min="2055" max="2303" width="9" style="2"/>
    <col min="2304" max="2304" width="43.875" style="2" customWidth="1"/>
    <col min="2305" max="2308" width="8.5" style="2" customWidth="1"/>
    <col min="2309" max="2310" width="8" style="2" customWidth="1"/>
    <col min="2311" max="2559" width="9" style="2"/>
    <col min="2560" max="2560" width="43.875" style="2" customWidth="1"/>
    <col min="2561" max="2564" width="8.5" style="2" customWidth="1"/>
    <col min="2565" max="2566" width="8" style="2" customWidth="1"/>
    <col min="2567" max="2815" width="9" style="2"/>
    <col min="2816" max="2816" width="43.875" style="2" customWidth="1"/>
    <col min="2817" max="2820" width="8.5" style="2" customWidth="1"/>
    <col min="2821" max="2822" width="8" style="2" customWidth="1"/>
    <col min="2823" max="3071" width="9" style="2"/>
    <col min="3072" max="3072" width="43.875" style="2" customWidth="1"/>
    <col min="3073" max="3076" width="8.5" style="2" customWidth="1"/>
    <col min="3077" max="3078" width="8" style="2" customWidth="1"/>
    <col min="3079" max="3327" width="9" style="2"/>
    <col min="3328" max="3328" width="43.875" style="2" customWidth="1"/>
    <col min="3329" max="3332" width="8.5" style="2" customWidth="1"/>
    <col min="3333" max="3334" width="8" style="2" customWidth="1"/>
    <col min="3335" max="3583" width="9" style="2"/>
    <col min="3584" max="3584" width="43.875" style="2" customWidth="1"/>
    <col min="3585" max="3588" width="8.5" style="2" customWidth="1"/>
    <col min="3589" max="3590" width="8" style="2" customWidth="1"/>
    <col min="3591" max="3839" width="9" style="2"/>
    <col min="3840" max="3840" width="43.875" style="2" customWidth="1"/>
    <col min="3841" max="3844" width="8.5" style="2" customWidth="1"/>
    <col min="3845" max="3846" width="8" style="2" customWidth="1"/>
    <col min="3847" max="4095" width="9" style="2"/>
    <col min="4096" max="4096" width="43.875" style="2" customWidth="1"/>
    <col min="4097" max="4100" width="8.5" style="2" customWidth="1"/>
    <col min="4101" max="4102" width="8" style="2" customWidth="1"/>
    <col min="4103" max="4351" width="9" style="2"/>
    <col min="4352" max="4352" width="43.875" style="2" customWidth="1"/>
    <col min="4353" max="4356" width="8.5" style="2" customWidth="1"/>
    <col min="4357" max="4358" width="8" style="2" customWidth="1"/>
    <col min="4359" max="4607" width="9" style="2"/>
    <col min="4608" max="4608" width="43.875" style="2" customWidth="1"/>
    <col min="4609" max="4612" width="8.5" style="2" customWidth="1"/>
    <col min="4613" max="4614" width="8" style="2" customWidth="1"/>
    <col min="4615" max="4863" width="9" style="2"/>
    <col min="4864" max="4864" width="43.875" style="2" customWidth="1"/>
    <col min="4865" max="4868" width="8.5" style="2" customWidth="1"/>
    <col min="4869" max="4870" width="8" style="2" customWidth="1"/>
    <col min="4871" max="5119" width="9" style="2"/>
    <col min="5120" max="5120" width="43.875" style="2" customWidth="1"/>
    <col min="5121" max="5124" width="8.5" style="2" customWidth="1"/>
    <col min="5125" max="5126" width="8" style="2" customWidth="1"/>
    <col min="5127" max="5375" width="9" style="2"/>
    <col min="5376" max="5376" width="43.875" style="2" customWidth="1"/>
    <col min="5377" max="5380" width="8.5" style="2" customWidth="1"/>
    <col min="5381" max="5382" width="8" style="2" customWidth="1"/>
    <col min="5383" max="5631" width="9" style="2"/>
    <col min="5632" max="5632" width="43.875" style="2" customWidth="1"/>
    <col min="5633" max="5636" width="8.5" style="2" customWidth="1"/>
    <col min="5637" max="5638" width="8" style="2" customWidth="1"/>
    <col min="5639" max="5887" width="9" style="2"/>
    <col min="5888" max="5888" width="43.875" style="2" customWidth="1"/>
    <col min="5889" max="5892" width="8.5" style="2" customWidth="1"/>
    <col min="5893" max="5894" width="8" style="2" customWidth="1"/>
    <col min="5895" max="6143" width="9" style="2"/>
    <col min="6144" max="6144" width="43.875" style="2" customWidth="1"/>
    <col min="6145" max="6148" width="8.5" style="2" customWidth="1"/>
    <col min="6149" max="6150" width="8" style="2" customWidth="1"/>
    <col min="6151" max="6399" width="9" style="2"/>
    <col min="6400" max="6400" width="43.875" style="2" customWidth="1"/>
    <col min="6401" max="6404" width="8.5" style="2" customWidth="1"/>
    <col min="6405" max="6406" width="8" style="2" customWidth="1"/>
    <col min="6407" max="6655" width="9" style="2"/>
    <col min="6656" max="6656" width="43.875" style="2" customWidth="1"/>
    <col min="6657" max="6660" width="8.5" style="2" customWidth="1"/>
    <col min="6661" max="6662" width="8" style="2" customWidth="1"/>
    <col min="6663" max="6911" width="9" style="2"/>
    <col min="6912" max="6912" width="43.875" style="2" customWidth="1"/>
    <col min="6913" max="6916" width="8.5" style="2" customWidth="1"/>
    <col min="6917" max="6918" width="8" style="2" customWidth="1"/>
    <col min="6919" max="7167" width="9" style="2"/>
    <col min="7168" max="7168" width="43.875" style="2" customWidth="1"/>
    <col min="7169" max="7172" width="8.5" style="2" customWidth="1"/>
    <col min="7173" max="7174" width="8" style="2" customWidth="1"/>
    <col min="7175" max="7423" width="9" style="2"/>
    <col min="7424" max="7424" width="43.875" style="2" customWidth="1"/>
    <col min="7425" max="7428" width="8.5" style="2" customWidth="1"/>
    <col min="7429" max="7430" width="8" style="2" customWidth="1"/>
    <col min="7431" max="7679" width="9" style="2"/>
    <col min="7680" max="7680" width="43.875" style="2" customWidth="1"/>
    <col min="7681" max="7684" width="8.5" style="2" customWidth="1"/>
    <col min="7685" max="7686" width="8" style="2" customWidth="1"/>
    <col min="7687" max="7935" width="9" style="2"/>
    <col min="7936" max="7936" width="43.875" style="2" customWidth="1"/>
    <col min="7937" max="7940" width="8.5" style="2" customWidth="1"/>
    <col min="7941" max="7942" width="8" style="2" customWidth="1"/>
    <col min="7943" max="8191" width="9" style="2"/>
    <col min="8192" max="8192" width="43.875" style="2" customWidth="1"/>
    <col min="8193" max="8196" width="8.5" style="2" customWidth="1"/>
    <col min="8197" max="8198" width="8" style="2" customWidth="1"/>
    <col min="8199" max="8447" width="9" style="2"/>
    <col min="8448" max="8448" width="43.875" style="2" customWidth="1"/>
    <col min="8449" max="8452" width="8.5" style="2" customWidth="1"/>
    <col min="8453" max="8454" width="8" style="2" customWidth="1"/>
    <col min="8455" max="8703" width="9" style="2"/>
    <col min="8704" max="8704" width="43.875" style="2" customWidth="1"/>
    <col min="8705" max="8708" width="8.5" style="2" customWidth="1"/>
    <col min="8709" max="8710" width="8" style="2" customWidth="1"/>
    <col min="8711" max="8959" width="9" style="2"/>
    <col min="8960" max="8960" width="43.875" style="2" customWidth="1"/>
    <col min="8961" max="8964" width="8.5" style="2" customWidth="1"/>
    <col min="8965" max="8966" width="8" style="2" customWidth="1"/>
    <col min="8967" max="9215" width="9" style="2"/>
    <col min="9216" max="9216" width="43.875" style="2" customWidth="1"/>
    <col min="9217" max="9220" width="8.5" style="2" customWidth="1"/>
    <col min="9221" max="9222" width="8" style="2" customWidth="1"/>
    <col min="9223" max="9471" width="9" style="2"/>
    <col min="9472" max="9472" width="43.875" style="2" customWidth="1"/>
    <col min="9473" max="9476" width="8.5" style="2" customWidth="1"/>
    <col min="9477" max="9478" width="8" style="2" customWidth="1"/>
    <col min="9479" max="9727" width="9" style="2"/>
    <col min="9728" max="9728" width="43.875" style="2" customWidth="1"/>
    <col min="9729" max="9732" width="8.5" style="2" customWidth="1"/>
    <col min="9733" max="9734" width="8" style="2" customWidth="1"/>
    <col min="9735" max="9983" width="9" style="2"/>
    <col min="9984" max="9984" width="43.875" style="2" customWidth="1"/>
    <col min="9985" max="9988" width="8.5" style="2" customWidth="1"/>
    <col min="9989" max="9990" width="8" style="2" customWidth="1"/>
    <col min="9991" max="10239" width="9" style="2"/>
    <col min="10240" max="10240" width="43.875" style="2" customWidth="1"/>
    <col min="10241" max="10244" width="8.5" style="2" customWidth="1"/>
    <col min="10245" max="10246" width="8" style="2" customWidth="1"/>
    <col min="10247" max="10495" width="9" style="2"/>
    <col min="10496" max="10496" width="43.875" style="2" customWidth="1"/>
    <col min="10497" max="10500" width="8.5" style="2" customWidth="1"/>
    <col min="10501" max="10502" width="8" style="2" customWidth="1"/>
    <col min="10503" max="10751" width="9" style="2"/>
    <col min="10752" max="10752" width="43.875" style="2" customWidth="1"/>
    <col min="10753" max="10756" width="8.5" style="2" customWidth="1"/>
    <col min="10757" max="10758" width="8" style="2" customWidth="1"/>
    <col min="10759" max="11007" width="9" style="2"/>
    <col min="11008" max="11008" width="43.875" style="2" customWidth="1"/>
    <col min="11009" max="11012" width="8.5" style="2" customWidth="1"/>
    <col min="11013" max="11014" width="8" style="2" customWidth="1"/>
    <col min="11015" max="11263" width="9" style="2"/>
    <col min="11264" max="11264" width="43.875" style="2" customWidth="1"/>
    <col min="11265" max="11268" width="8.5" style="2" customWidth="1"/>
    <col min="11269" max="11270" width="8" style="2" customWidth="1"/>
    <col min="11271" max="11519" width="9" style="2"/>
    <col min="11520" max="11520" width="43.875" style="2" customWidth="1"/>
    <col min="11521" max="11524" width="8.5" style="2" customWidth="1"/>
    <col min="11525" max="11526" width="8" style="2" customWidth="1"/>
    <col min="11527" max="11775" width="9" style="2"/>
    <col min="11776" max="11776" width="43.875" style="2" customWidth="1"/>
    <col min="11777" max="11780" width="8.5" style="2" customWidth="1"/>
    <col min="11781" max="11782" width="8" style="2" customWidth="1"/>
    <col min="11783" max="12031" width="9" style="2"/>
    <col min="12032" max="12032" width="43.875" style="2" customWidth="1"/>
    <col min="12033" max="12036" width="8.5" style="2" customWidth="1"/>
    <col min="12037" max="12038" width="8" style="2" customWidth="1"/>
    <col min="12039" max="12287" width="9" style="2"/>
    <col min="12288" max="12288" width="43.875" style="2" customWidth="1"/>
    <col min="12289" max="12292" width="8.5" style="2" customWidth="1"/>
    <col min="12293" max="12294" width="8" style="2" customWidth="1"/>
    <col min="12295" max="12543" width="9" style="2"/>
    <col min="12544" max="12544" width="43.875" style="2" customWidth="1"/>
    <col min="12545" max="12548" width="8.5" style="2" customWidth="1"/>
    <col min="12549" max="12550" width="8" style="2" customWidth="1"/>
    <col min="12551" max="12799" width="9" style="2"/>
    <col min="12800" max="12800" width="43.875" style="2" customWidth="1"/>
    <col min="12801" max="12804" width="8.5" style="2" customWidth="1"/>
    <col min="12805" max="12806" width="8" style="2" customWidth="1"/>
    <col min="12807" max="13055" width="9" style="2"/>
    <col min="13056" max="13056" width="43.875" style="2" customWidth="1"/>
    <col min="13057" max="13060" width="8.5" style="2" customWidth="1"/>
    <col min="13061" max="13062" width="8" style="2" customWidth="1"/>
    <col min="13063" max="13311" width="9" style="2"/>
    <col min="13312" max="13312" width="43.875" style="2" customWidth="1"/>
    <col min="13313" max="13316" width="8.5" style="2" customWidth="1"/>
    <col min="13317" max="13318" width="8" style="2" customWidth="1"/>
    <col min="13319" max="13567" width="9" style="2"/>
    <col min="13568" max="13568" width="43.875" style="2" customWidth="1"/>
    <col min="13569" max="13572" width="8.5" style="2" customWidth="1"/>
    <col min="13573" max="13574" width="8" style="2" customWidth="1"/>
    <col min="13575" max="13823" width="9" style="2"/>
    <col min="13824" max="13824" width="43.875" style="2" customWidth="1"/>
    <col min="13825" max="13828" width="8.5" style="2" customWidth="1"/>
    <col min="13829" max="13830" width="8" style="2" customWidth="1"/>
    <col min="13831" max="14079" width="9" style="2"/>
    <col min="14080" max="14080" width="43.875" style="2" customWidth="1"/>
    <col min="14081" max="14084" width="8.5" style="2" customWidth="1"/>
    <col min="14085" max="14086" width="8" style="2" customWidth="1"/>
    <col min="14087" max="14335" width="9" style="2"/>
    <col min="14336" max="14336" width="43.875" style="2" customWidth="1"/>
    <col min="14337" max="14340" width="8.5" style="2" customWidth="1"/>
    <col min="14341" max="14342" width="8" style="2" customWidth="1"/>
    <col min="14343" max="14591" width="9" style="2"/>
    <col min="14592" max="14592" width="43.875" style="2" customWidth="1"/>
    <col min="14593" max="14596" width="8.5" style="2" customWidth="1"/>
    <col min="14597" max="14598" width="8" style="2" customWidth="1"/>
    <col min="14599" max="14847" width="9" style="2"/>
    <col min="14848" max="14848" width="43.875" style="2" customWidth="1"/>
    <col min="14849" max="14852" width="8.5" style="2" customWidth="1"/>
    <col min="14853" max="14854" width="8" style="2" customWidth="1"/>
    <col min="14855" max="15103" width="9" style="2"/>
    <col min="15104" max="15104" width="43.875" style="2" customWidth="1"/>
    <col min="15105" max="15108" width="8.5" style="2" customWidth="1"/>
    <col min="15109" max="15110" width="8" style="2" customWidth="1"/>
    <col min="15111" max="15359" width="9" style="2"/>
    <col min="15360" max="15360" width="43.875" style="2" customWidth="1"/>
    <col min="15361" max="15364" width="8.5" style="2" customWidth="1"/>
    <col min="15365" max="15366" width="8" style="2" customWidth="1"/>
    <col min="15367" max="15615" width="9" style="2"/>
    <col min="15616" max="15616" width="43.875" style="2" customWidth="1"/>
    <col min="15617" max="15620" width="8.5" style="2" customWidth="1"/>
    <col min="15621" max="15622" width="8" style="2" customWidth="1"/>
    <col min="15623" max="15871" width="9" style="2"/>
    <col min="15872" max="15872" width="43.875" style="2" customWidth="1"/>
    <col min="15873" max="15876" width="8.5" style="2" customWidth="1"/>
    <col min="15877" max="15878" width="8" style="2" customWidth="1"/>
    <col min="15879" max="16127" width="9" style="2"/>
    <col min="16128" max="16128" width="43.875" style="2" customWidth="1"/>
    <col min="16129" max="16132" width="8.5" style="2" customWidth="1"/>
    <col min="16133" max="16134" width="8" style="2" customWidth="1"/>
    <col min="16135" max="16384" width="9" style="2"/>
  </cols>
  <sheetData>
    <row r="1" spans="1:6" s="7" customFormat="1" ht="20.100000000000001" customHeight="1">
      <c r="A1" s="60" t="s">
        <v>93</v>
      </c>
      <c r="B1" s="4"/>
      <c r="C1" s="4"/>
      <c r="D1" s="4"/>
      <c r="E1" s="4"/>
      <c r="F1" s="188"/>
    </row>
    <row r="2" spans="1:6" s="1" customFormat="1" ht="50.1" customHeight="1">
      <c r="A2" s="222" t="s">
        <v>180</v>
      </c>
      <c r="B2" s="223"/>
      <c r="C2" s="223"/>
      <c r="D2" s="223"/>
      <c r="E2" s="223"/>
      <c r="F2" s="189"/>
    </row>
    <row r="3" spans="1:6" s="1" customFormat="1" ht="24.75" customHeight="1" thickBot="1">
      <c r="E3" s="91" t="s">
        <v>0</v>
      </c>
      <c r="F3" s="189"/>
    </row>
    <row r="4" spans="1:6" s="1" customFormat="1" ht="42" customHeight="1" thickBot="1">
      <c r="A4" s="90" t="s">
        <v>3</v>
      </c>
      <c r="B4" s="173" t="s">
        <v>234</v>
      </c>
      <c r="C4" s="83" t="s">
        <v>26</v>
      </c>
      <c r="D4" s="84" t="s">
        <v>27</v>
      </c>
      <c r="E4" s="84" t="s">
        <v>508</v>
      </c>
      <c r="F4" s="191" t="s">
        <v>453</v>
      </c>
    </row>
    <row r="5" spans="1:6" s="184" customFormat="1" ht="19.5" customHeight="1">
      <c r="A5" s="180" t="s">
        <v>235</v>
      </c>
      <c r="B5" s="181">
        <v>19214</v>
      </c>
      <c r="C5" s="182">
        <v>19214</v>
      </c>
      <c r="D5" s="183">
        <f>C5*100/B5</f>
        <v>100</v>
      </c>
      <c r="E5" s="175">
        <f>C5*100/F5</f>
        <v>117.54557689954729</v>
      </c>
      <c r="F5" s="190">
        <v>16346</v>
      </c>
    </row>
    <row r="6" spans="1:6" s="1" customFormat="1" ht="19.5" customHeight="1">
      <c r="A6" s="178" t="s">
        <v>236</v>
      </c>
      <c r="B6" s="175">
        <v>367</v>
      </c>
      <c r="C6" s="176">
        <v>367</v>
      </c>
      <c r="D6" s="177">
        <f t="shared" ref="D6:D69" si="0">C6*100/B6</f>
        <v>100</v>
      </c>
      <c r="E6" s="175">
        <f t="shared" ref="E6:E69" si="1">C6*100/F6</f>
        <v>83.031674208144793</v>
      </c>
      <c r="F6" s="189">
        <v>442</v>
      </c>
    </row>
    <row r="7" spans="1:6" s="1" customFormat="1" ht="19.5" customHeight="1">
      <c r="A7" s="178" t="s">
        <v>237</v>
      </c>
      <c r="B7" s="175">
        <v>404</v>
      </c>
      <c r="C7" s="176">
        <v>404</v>
      </c>
      <c r="D7" s="177">
        <f t="shared" si="0"/>
        <v>100</v>
      </c>
      <c r="E7" s="175">
        <f t="shared" si="1"/>
        <v>96.882494004796158</v>
      </c>
      <c r="F7" s="189">
        <v>417</v>
      </c>
    </row>
    <row r="8" spans="1:6" s="1" customFormat="1" ht="19.5" customHeight="1">
      <c r="A8" s="178" t="s">
        <v>238</v>
      </c>
      <c r="B8" s="175">
        <v>9029</v>
      </c>
      <c r="C8" s="176">
        <v>9029</v>
      </c>
      <c r="D8" s="177">
        <f t="shared" si="0"/>
        <v>100</v>
      </c>
      <c r="E8" s="175">
        <f t="shared" si="1"/>
        <v>93.120874587458744</v>
      </c>
      <c r="F8" s="189">
        <v>9696</v>
      </c>
    </row>
    <row r="9" spans="1:6" s="1" customFormat="1" ht="19.5" customHeight="1">
      <c r="A9" s="178" t="s">
        <v>239</v>
      </c>
      <c r="B9" s="175">
        <v>632</v>
      </c>
      <c r="C9" s="176">
        <v>632</v>
      </c>
      <c r="D9" s="177">
        <f t="shared" si="0"/>
        <v>100</v>
      </c>
      <c r="E9" s="175">
        <f t="shared" si="1"/>
        <v>91.727140783744559</v>
      </c>
      <c r="F9" s="189">
        <v>689</v>
      </c>
    </row>
    <row r="10" spans="1:6" s="1" customFormat="1" ht="19.5" customHeight="1">
      <c r="A10" s="178" t="s">
        <v>240</v>
      </c>
      <c r="B10" s="175">
        <v>217</v>
      </c>
      <c r="C10" s="176">
        <v>217</v>
      </c>
      <c r="D10" s="177">
        <f t="shared" si="0"/>
        <v>100</v>
      </c>
      <c r="E10" s="175">
        <f t="shared" si="1"/>
        <v>136.47798742138366</v>
      </c>
      <c r="F10" s="189">
        <v>159</v>
      </c>
    </row>
    <row r="11" spans="1:6" s="1" customFormat="1" ht="19.5" customHeight="1">
      <c r="A11" s="178" t="s">
        <v>241</v>
      </c>
      <c r="B11" s="175">
        <v>470</v>
      </c>
      <c r="C11" s="176">
        <v>470</v>
      </c>
      <c r="D11" s="177">
        <f t="shared" si="0"/>
        <v>100</v>
      </c>
      <c r="E11" s="175">
        <f t="shared" si="1"/>
        <v>111.9047619047619</v>
      </c>
      <c r="F11" s="189">
        <v>420</v>
      </c>
    </row>
    <row r="12" spans="1:6" s="1" customFormat="1" ht="19.5" customHeight="1">
      <c r="A12" s="178" t="s">
        <v>242</v>
      </c>
      <c r="B12" s="175">
        <v>210</v>
      </c>
      <c r="C12" s="176">
        <v>210</v>
      </c>
      <c r="D12" s="177">
        <f t="shared" si="0"/>
        <v>100</v>
      </c>
      <c r="E12" s="175">
        <f t="shared" si="1"/>
        <v>107.69230769230769</v>
      </c>
      <c r="F12" s="189">
        <v>195</v>
      </c>
    </row>
    <row r="13" spans="1:6" s="1" customFormat="1" ht="19.5" customHeight="1">
      <c r="A13" s="178" t="s">
        <v>243</v>
      </c>
      <c r="B13" s="175">
        <v>183</v>
      </c>
      <c r="C13" s="176">
        <v>183</v>
      </c>
      <c r="D13" s="177">
        <f t="shared" si="0"/>
        <v>100</v>
      </c>
      <c r="E13" s="175">
        <f t="shared" si="1"/>
        <v>129.78723404255319</v>
      </c>
      <c r="F13" s="189">
        <v>141</v>
      </c>
    </row>
    <row r="14" spans="1:6" s="1" customFormat="1" ht="19.5" customHeight="1">
      <c r="A14" s="178" t="s">
        <v>244</v>
      </c>
      <c r="B14" s="175">
        <v>0</v>
      </c>
      <c r="C14" s="176">
        <v>0</v>
      </c>
      <c r="D14" s="177"/>
      <c r="E14" s="175" t="e">
        <f t="shared" si="1"/>
        <v>#DIV/0!</v>
      </c>
      <c r="F14" s="189">
        <v>0</v>
      </c>
    </row>
    <row r="15" spans="1:6" s="1" customFormat="1" ht="19.5" customHeight="1">
      <c r="A15" s="178" t="s">
        <v>245</v>
      </c>
      <c r="B15" s="175">
        <v>276</v>
      </c>
      <c r="C15" s="176">
        <v>276</v>
      </c>
      <c r="D15" s="177">
        <f t="shared" si="0"/>
        <v>100</v>
      </c>
      <c r="E15" s="175">
        <f t="shared" si="1"/>
        <v>161.40350877192984</v>
      </c>
      <c r="F15" s="189">
        <v>171</v>
      </c>
    </row>
    <row r="16" spans="1:6" s="1" customFormat="1" ht="19.5" customHeight="1">
      <c r="A16" s="178" t="s">
        <v>246</v>
      </c>
      <c r="B16" s="175">
        <v>351</v>
      </c>
      <c r="C16" s="176">
        <v>351</v>
      </c>
      <c r="D16" s="177">
        <f t="shared" si="0"/>
        <v>100</v>
      </c>
      <c r="E16" s="175">
        <f t="shared" si="1"/>
        <v>132.95454545454547</v>
      </c>
      <c r="F16" s="189">
        <v>264</v>
      </c>
    </row>
    <row r="17" spans="1:6" s="1" customFormat="1" ht="19.5" customHeight="1">
      <c r="A17" s="178" t="s">
        <v>247</v>
      </c>
      <c r="B17" s="175">
        <v>131</v>
      </c>
      <c r="C17" s="176">
        <v>131</v>
      </c>
      <c r="D17" s="177">
        <f t="shared" si="0"/>
        <v>100</v>
      </c>
      <c r="E17" s="175">
        <f t="shared" si="1"/>
        <v>76.162790697674424</v>
      </c>
      <c r="F17" s="189">
        <v>172</v>
      </c>
    </row>
    <row r="18" spans="1:6" s="1" customFormat="1" ht="19.5" customHeight="1">
      <c r="A18" s="178" t="s">
        <v>248</v>
      </c>
      <c r="B18" s="175">
        <v>0</v>
      </c>
      <c r="C18" s="176">
        <v>0</v>
      </c>
      <c r="D18" s="177"/>
      <c r="E18" s="175" t="e">
        <f t="shared" si="1"/>
        <v>#DIV/0!</v>
      </c>
      <c r="F18" s="189">
        <v>0</v>
      </c>
    </row>
    <row r="19" spans="1:6" s="1" customFormat="1" ht="19.5" customHeight="1">
      <c r="A19" s="178" t="s">
        <v>249</v>
      </c>
      <c r="B19" s="175">
        <v>292</v>
      </c>
      <c r="C19" s="176">
        <v>292</v>
      </c>
      <c r="D19" s="177">
        <f t="shared" si="0"/>
        <v>100</v>
      </c>
      <c r="E19" s="175">
        <f t="shared" si="1"/>
        <v>102.45614035087719</v>
      </c>
      <c r="F19" s="189">
        <v>285</v>
      </c>
    </row>
    <row r="20" spans="1:6" s="1" customFormat="1" ht="19.5" customHeight="1">
      <c r="A20" s="178" t="s">
        <v>250</v>
      </c>
      <c r="B20" s="175">
        <v>88</v>
      </c>
      <c r="C20" s="176">
        <v>88</v>
      </c>
      <c r="D20" s="177">
        <f t="shared" si="0"/>
        <v>100</v>
      </c>
      <c r="E20" s="175">
        <f t="shared" si="1"/>
        <v>169.23076923076923</v>
      </c>
      <c r="F20" s="189">
        <v>52</v>
      </c>
    </row>
    <row r="21" spans="1:6" s="1" customFormat="1" ht="19.5" customHeight="1">
      <c r="A21" s="178" t="s">
        <v>251</v>
      </c>
      <c r="B21" s="175">
        <v>5</v>
      </c>
      <c r="C21" s="176">
        <v>5</v>
      </c>
      <c r="D21" s="177">
        <f t="shared" si="0"/>
        <v>100</v>
      </c>
      <c r="E21" s="175">
        <f t="shared" si="1"/>
        <v>100</v>
      </c>
      <c r="F21" s="189">
        <v>5</v>
      </c>
    </row>
    <row r="22" spans="1:6" s="1" customFormat="1" ht="19.5" customHeight="1">
      <c r="A22" s="178" t="s">
        <v>252</v>
      </c>
      <c r="B22" s="175">
        <v>740</v>
      </c>
      <c r="C22" s="176">
        <v>740</v>
      </c>
      <c r="D22" s="177">
        <f t="shared" si="0"/>
        <v>100</v>
      </c>
      <c r="E22" s="175">
        <f t="shared" si="1"/>
        <v>218.28908554572271</v>
      </c>
      <c r="F22" s="189">
        <v>339</v>
      </c>
    </row>
    <row r="23" spans="1:6" s="1" customFormat="1" ht="19.5" customHeight="1">
      <c r="A23" s="178" t="s">
        <v>253</v>
      </c>
      <c r="B23" s="175">
        <v>0</v>
      </c>
      <c r="C23" s="176">
        <v>0</v>
      </c>
      <c r="D23" s="177"/>
      <c r="E23" s="175" t="e">
        <f t="shared" si="1"/>
        <v>#DIV/0!</v>
      </c>
      <c r="F23" s="189">
        <v>0</v>
      </c>
    </row>
    <row r="24" spans="1:6" s="1" customFormat="1" ht="19.5" customHeight="1">
      <c r="A24" s="178" t="s">
        <v>254</v>
      </c>
      <c r="B24" s="175">
        <v>416</v>
      </c>
      <c r="C24" s="176">
        <v>416</v>
      </c>
      <c r="D24" s="177">
        <f t="shared" si="0"/>
        <v>100</v>
      </c>
      <c r="E24" s="175">
        <f t="shared" si="1"/>
        <v>301.44927536231882</v>
      </c>
      <c r="F24" s="189">
        <v>138</v>
      </c>
    </row>
    <row r="25" spans="1:6" s="1" customFormat="1" ht="19.5" customHeight="1">
      <c r="A25" s="178" t="s">
        <v>255</v>
      </c>
      <c r="B25" s="175">
        <v>0</v>
      </c>
      <c r="C25" s="176">
        <v>0</v>
      </c>
      <c r="D25" s="177"/>
      <c r="E25" s="175" t="e">
        <f t="shared" si="1"/>
        <v>#DIV/0!</v>
      </c>
      <c r="F25" s="189">
        <v>0</v>
      </c>
    </row>
    <row r="26" spans="1:6" s="1" customFormat="1" ht="19.5" customHeight="1">
      <c r="A26" s="178" t="s">
        <v>256</v>
      </c>
      <c r="B26" s="175">
        <v>414</v>
      </c>
      <c r="C26" s="176">
        <v>414</v>
      </c>
      <c r="D26" s="177">
        <f t="shared" si="0"/>
        <v>100</v>
      </c>
      <c r="E26" s="175">
        <f t="shared" si="1"/>
        <v>134.41558441558442</v>
      </c>
      <c r="F26" s="189">
        <v>308</v>
      </c>
    </row>
    <row r="27" spans="1:6" s="1" customFormat="1" ht="19.5" customHeight="1">
      <c r="A27" s="178" t="s">
        <v>257</v>
      </c>
      <c r="B27" s="175">
        <v>414</v>
      </c>
      <c r="C27" s="176">
        <v>414</v>
      </c>
      <c r="D27" s="177">
        <f t="shared" si="0"/>
        <v>100</v>
      </c>
      <c r="E27" s="175">
        <f t="shared" si="1"/>
        <v>75.824175824175825</v>
      </c>
      <c r="F27" s="189">
        <v>546</v>
      </c>
    </row>
    <row r="28" spans="1:6" s="1" customFormat="1" ht="19.5" customHeight="1">
      <c r="A28" s="178" t="s">
        <v>258</v>
      </c>
      <c r="B28" s="175">
        <v>695</v>
      </c>
      <c r="C28" s="176">
        <v>695</v>
      </c>
      <c r="D28" s="177">
        <f t="shared" si="0"/>
        <v>100</v>
      </c>
      <c r="E28" s="175">
        <f t="shared" si="1"/>
        <v>154.78841870824053</v>
      </c>
      <c r="F28" s="189">
        <v>449</v>
      </c>
    </row>
    <row r="29" spans="1:6" s="1" customFormat="1" ht="19.5" customHeight="1">
      <c r="A29" s="178" t="s">
        <v>259</v>
      </c>
      <c r="B29" s="175">
        <v>203</v>
      </c>
      <c r="C29" s="176">
        <v>203</v>
      </c>
      <c r="D29" s="177">
        <f t="shared" si="0"/>
        <v>100</v>
      </c>
      <c r="E29" s="175">
        <f t="shared" si="1"/>
        <v>66.33986928104575</v>
      </c>
      <c r="F29" s="189">
        <v>306</v>
      </c>
    </row>
    <row r="30" spans="1:6" s="1" customFormat="1" ht="19.5" customHeight="1">
      <c r="A30" s="178" t="s">
        <v>260</v>
      </c>
      <c r="B30" s="175">
        <v>285</v>
      </c>
      <c r="C30" s="176">
        <v>285</v>
      </c>
      <c r="D30" s="177">
        <f t="shared" si="0"/>
        <v>100</v>
      </c>
      <c r="E30" s="175">
        <f t="shared" si="1"/>
        <v>95.317725752508366</v>
      </c>
      <c r="F30" s="189">
        <v>299</v>
      </c>
    </row>
    <row r="31" spans="1:6" s="1" customFormat="1" ht="19.5" customHeight="1">
      <c r="A31" s="178" t="s">
        <v>261</v>
      </c>
      <c r="B31" s="175">
        <v>0</v>
      </c>
      <c r="C31" s="176">
        <v>0</v>
      </c>
      <c r="D31" s="177"/>
      <c r="E31" s="175" t="e">
        <f t="shared" si="1"/>
        <v>#DIV/0!</v>
      </c>
      <c r="F31" s="189">
        <v>0</v>
      </c>
    </row>
    <row r="32" spans="1:6" s="1" customFormat="1" ht="19.5" customHeight="1">
      <c r="A32" s="178" t="s">
        <v>262</v>
      </c>
      <c r="B32" s="175">
        <v>372</v>
      </c>
      <c r="C32" s="176">
        <v>372</v>
      </c>
      <c r="D32" s="177">
        <f t="shared" si="0"/>
        <v>100</v>
      </c>
      <c r="E32" s="175">
        <f t="shared" si="1"/>
        <v>114.11042944785277</v>
      </c>
      <c r="F32" s="189">
        <v>326</v>
      </c>
    </row>
    <row r="33" spans="1:6" ht="12.75" customHeight="1">
      <c r="A33" s="178" t="s">
        <v>263</v>
      </c>
      <c r="B33" s="175">
        <v>3020</v>
      </c>
      <c r="C33" s="176">
        <v>3020</v>
      </c>
      <c r="D33" s="177">
        <f t="shared" si="0"/>
        <v>100</v>
      </c>
      <c r="E33" s="175">
        <f t="shared" si="1"/>
        <v>573.05502846299805</v>
      </c>
      <c r="F33" s="189">
        <v>527</v>
      </c>
    </row>
    <row r="34" spans="1:6" s="185" customFormat="1" ht="12.75" customHeight="1">
      <c r="A34" s="180" t="s">
        <v>264</v>
      </c>
      <c r="B34" s="181">
        <v>0</v>
      </c>
      <c r="C34" s="182">
        <v>0</v>
      </c>
      <c r="D34" s="183"/>
      <c r="E34" s="175" t="e">
        <f t="shared" si="1"/>
        <v>#DIV/0!</v>
      </c>
      <c r="F34" s="190">
        <v>0</v>
      </c>
    </row>
    <row r="35" spans="1:6" s="1" customFormat="1" ht="19.5" customHeight="1">
      <c r="A35" s="178" t="s">
        <v>265</v>
      </c>
      <c r="B35" s="175">
        <v>0</v>
      </c>
      <c r="C35" s="176">
        <v>0</v>
      </c>
      <c r="D35" s="177"/>
      <c r="E35" s="175" t="e">
        <f t="shared" si="1"/>
        <v>#DIV/0!</v>
      </c>
      <c r="F35" s="189">
        <v>0</v>
      </c>
    </row>
    <row r="36" spans="1:6" s="1" customFormat="1" ht="19.5" customHeight="1">
      <c r="A36" s="178" t="s">
        <v>266</v>
      </c>
      <c r="B36" s="175">
        <v>0</v>
      </c>
      <c r="C36" s="176">
        <v>0</v>
      </c>
      <c r="D36" s="177"/>
      <c r="E36" s="175" t="e">
        <f t="shared" si="1"/>
        <v>#DIV/0!</v>
      </c>
      <c r="F36" s="189">
        <v>0</v>
      </c>
    </row>
    <row r="37" spans="1:6" s="1" customFormat="1" ht="19.5" customHeight="1">
      <c r="A37" s="178" t="s">
        <v>267</v>
      </c>
      <c r="B37" s="175">
        <v>0</v>
      </c>
      <c r="C37" s="176">
        <v>0</v>
      </c>
      <c r="D37" s="177"/>
      <c r="E37" s="175" t="e">
        <f t="shared" si="1"/>
        <v>#DIV/0!</v>
      </c>
      <c r="F37" s="189">
        <v>0</v>
      </c>
    </row>
    <row r="38" spans="1:6" s="1" customFormat="1" ht="19.5" customHeight="1">
      <c r="A38" s="178" t="s">
        <v>268</v>
      </c>
      <c r="B38" s="175">
        <v>0</v>
      </c>
      <c r="C38" s="176">
        <v>0</v>
      </c>
      <c r="D38" s="177"/>
      <c r="E38" s="175" t="e">
        <f t="shared" si="1"/>
        <v>#DIV/0!</v>
      </c>
      <c r="F38" s="189">
        <v>0</v>
      </c>
    </row>
    <row r="39" spans="1:6" s="1" customFormat="1" ht="19.5" customHeight="1">
      <c r="A39" s="178" t="s">
        <v>269</v>
      </c>
      <c r="B39" s="175">
        <v>0</v>
      </c>
      <c r="C39" s="176">
        <v>0</v>
      </c>
      <c r="D39" s="177"/>
      <c r="E39" s="175" t="e">
        <f t="shared" si="1"/>
        <v>#DIV/0!</v>
      </c>
      <c r="F39" s="189">
        <v>0</v>
      </c>
    </row>
    <row r="40" spans="1:6" s="1" customFormat="1" ht="19.5" customHeight="1">
      <c r="A40" s="178" t="s">
        <v>270</v>
      </c>
      <c r="B40" s="175">
        <v>0</v>
      </c>
      <c r="C40" s="176">
        <v>0</v>
      </c>
      <c r="D40" s="177"/>
      <c r="E40" s="175" t="e">
        <f t="shared" si="1"/>
        <v>#DIV/0!</v>
      </c>
      <c r="F40" s="189">
        <v>0</v>
      </c>
    </row>
    <row r="41" spans="1:6" s="1" customFormat="1" ht="19.5" customHeight="1">
      <c r="A41" s="178" t="s">
        <v>271</v>
      </c>
      <c r="B41" s="175">
        <v>0</v>
      </c>
      <c r="C41" s="176">
        <v>0</v>
      </c>
      <c r="D41" s="177"/>
      <c r="E41" s="175" t="e">
        <f t="shared" si="1"/>
        <v>#DIV/0!</v>
      </c>
      <c r="F41" s="189">
        <v>0</v>
      </c>
    </row>
    <row r="42" spans="1:6" s="1" customFormat="1" ht="19.5" customHeight="1">
      <c r="A42" s="178" t="s">
        <v>272</v>
      </c>
      <c r="B42" s="175">
        <v>0</v>
      </c>
      <c r="C42" s="176">
        <v>0</v>
      </c>
      <c r="D42" s="177"/>
      <c r="E42" s="175" t="e">
        <f t="shared" si="1"/>
        <v>#DIV/0!</v>
      </c>
      <c r="F42" s="189">
        <v>0</v>
      </c>
    </row>
    <row r="43" spans="1:6" s="184" customFormat="1" ht="19.5" customHeight="1">
      <c r="A43" s="180" t="s">
        <v>273</v>
      </c>
      <c r="B43" s="181">
        <v>99</v>
      </c>
      <c r="C43" s="182">
        <v>99</v>
      </c>
      <c r="D43" s="183">
        <f t="shared" si="0"/>
        <v>100</v>
      </c>
      <c r="E43" s="175">
        <f t="shared" si="1"/>
        <v>97.058823529411768</v>
      </c>
      <c r="F43" s="190">
        <v>102</v>
      </c>
    </row>
    <row r="44" spans="1:6" s="1" customFormat="1" ht="19.5" customHeight="1">
      <c r="A44" s="178" t="s">
        <v>274</v>
      </c>
      <c r="B44" s="175">
        <v>0</v>
      </c>
      <c r="C44" s="176">
        <v>0</v>
      </c>
      <c r="D44" s="177"/>
      <c r="E44" s="175" t="e">
        <f t="shared" si="1"/>
        <v>#DIV/0!</v>
      </c>
      <c r="F44" s="189">
        <v>0</v>
      </c>
    </row>
    <row r="45" spans="1:6" s="1" customFormat="1" ht="19.5" customHeight="1">
      <c r="A45" s="178" t="s">
        <v>275</v>
      </c>
      <c r="B45" s="175">
        <v>0</v>
      </c>
      <c r="C45" s="176">
        <v>0</v>
      </c>
      <c r="D45" s="177"/>
      <c r="E45" s="175" t="e">
        <f t="shared" si="1"/>
        <v>#DIV/0!</v>
      </c>
      <c r="F45" s="189">
        <v>0</v>
      </c>
    </row>
    <row r="46" spans="1:6" s="1" customFormat="1" ht="19.5" customHeight="1">
      <c r="A46" s="178" t="s">
        <v>276</v>
      </c>
      <c r="B46" s="175">
        <v>0</v>
      </c>
      <c r="C46" s="176">
        <v>0</v>
      </c>
      <c r="D46" s="177"/>
      <c r="E46" s="175" t="e">
        <f t="shared" si="1"/>
        <v>#DIV/0!</v>
      </c>
      <c r="F46" s="189">
        <v>0</v>
      </c>
    </row>
    <row r="47" spans="1:6" s="1" customFormat="1" ht="19.5" customHeight="1">
      <c r="A47" s="178" t="s">
        <v>277</v>
      </c>
      <c r="B47" s="175">
        <v>99</v>
      </c>
      <c r="C47" s="176">
        <v>99</v>
      </c>
      <c r="D47" s="177">
        <f t="shared" si="0"/>
        <v>100</v>
      </c>
      <c r="E47" s="175">
        <f t="shared" si="1"/>
        <v>97.058823529411768</v>
      </c>
      <c r="F47" s="189">
        <v>102</v>
      </c>
    </row>
    <row r="48" spans="1:6" s="1" customFormat="1" ht="19.5" customHeight="1">
      <c r="A48" s="178" t="s">
        <v>278</v>
      </c>
      <c r="B48" s="175">
        <v>0</v>
      </c>
      <c r="C48" s="176">
        <v>0</v>
      </c>
      <c r="D48" s="177"/>
      <c r="E48" s="175" t="e">
        <f t="shared" si="1"/>
        <v>#DIV/0!</v>
      </c>
      <c r="F48" s="189">
        <v>0</v>
      </c>
    </row>
    <row r="49" spans="1:6" s="184" customFormat="1" ht="19.5" customHeight="1">
      <c r="A49" s="180" t="s">
        <v>279</v>
      </c>
      <c r="B49" s="181">
        <v>5334</v>
      </c>
      <c r="C49" s="182">
        <v>5334</v>
      </c>
      <c r="D49" s="183">
        <f t="shared" si="0"/>
        <v>100</v>
      </c>
      <c r="E49" s="175">
        <f t="shared" si="1"/>
        <v>93.154034229828852</v>
      </c>
      <c r="F49" s="190">
        <v>5726</v>
      </c>
    </row>
    <row r="50" spans="1:6" s="1" customFormat="1" ht="19.5" customHeight="1">
      <c r="A50" s="178" t="s">
        <v>280</v>
      </c>
      <c r="B50" s="175">
        <v>177</v>
      </c>
      <c r="C50" s="176">
        <v>177</v>
      </c>
      <c r="D50" s="177">
        <f t="shared" si="0"/>
        <v>100</v>
      </c>
      <c r="E50" s="175">
        <f t="shared" si="1"/>
        <v>160.90909090909091</v>
      </c>
      <c r="F50" s="189">
        <v>110</v>
      </c>
    </row>
    <row r="51" spans="1:6" s="1" customFormat="1" ht="19.5" customHeight="1">
      <c r="A51" s="178" t="s">
        <v>281</v>
      </c>
      <c r="B51" s="175">
        <v>2899</v>
      </c>
      <c r="C51" s="176">
        <v>2899</v>
      </c>
      <c r="D51" s="177">
        <f t="shared" si="0"/>
        <v>100</v>
      </c>
      <c r="E51" s="175">
        <f t="shared" si="1"/>
        <v>141.20798830979055</v>
      </c>
      <c r="F51" s="189">
        <v>2053</v>
      </c>
    </row>
    <row r="52" spans="1:6" s="1" customFormat="1" ht="19.5" customHeight="1">
      <c r="A52" s="178" t="s">
        <v>282</v>
      </c>
      <c r="B52" s="175">
        <v>0</v>
      </c>
      <c r="C52" s="176">
        <v>0</v>
      </c>
      <c r="D52" s="177"/>
      <c r="E52" s="175" t="e">
        <f t="shared" si="1"/>
        <v>#DIV/0!</v>
      </c>
      <c r="F52" s="189">
        <v>0</v>
      </c>
    </row>
    <row r="53" spans="1:6" s="1" customFormat="1" ht="19.5" customHeight="1">
      <c r="A53" s="178" t="s">
        <v>283</v>
      </c>
      <c r="B53" s="175">
        <v>425</v>
      </c>
      <c r="C53" s="176">
        <v>425</v>
      </c>
      <c r="D53" s="177">
        <f t="shared" si="0"/>
        <v>100</v>
      </c>
      <c r="E53" s="175">
        <f t="shared" si="1"/>
        <v>187.22466960352423</v>
      </c>
      <c r="F53" s="189">
        <v>227</v>
      </c>
    </row>
    <row r="54" spans="1:6" s="1" customFormat="1" ht="19.5" customHeight="1">
      <c r="A54" s="178" t="s">
        <v>284</v>
      </c>
      <c r="B54" s="175">
        <v>801</v>
      </c>
      <c r="C54" s="176">
        <v>801</v>
      </c>
      <c r="D54" s="177">
        <f t="shared" si="0"/>
        <v>100</v>
      </c>
      <c r="E54" s="175">
        <f t="shared" si="1"/>
        <v>93.247962747380669</v>
      </c>
      <c r="F54" s="189">
        <v>859</v>
      </c>
    </row>
    <row r="55" spans="1:6" s="1" customFormat="1" ht="19.5" customHeight="1">
      <c r="A55" s="178" t="s">
        <v>285</v>
      </c>
      <c r="B55" s="175">
        <v>470</v>
      </c>
      <c r="C55" s="176">
        <v>470</v>
      </c>
      <c r="D55" s="177">
        <f t="shared" si="0"/>
        <v>100</v>
      </c>
      <c r="E55" s="175">
        <f t="shared" si="1"/>
        <v>160.95890410958904</v>
      </c>
      <c r="F55" s="189">
        <v>292</v>
      </c>
    </row>
    <row r="56" spans="1:6" s="1" customFormat="1" ht="19.5" customHeight="1">
      <c r="A56" s="178" t="s">
        <v>286</v>
      </c>
      <c r="B56" s="175">
        <v>0</v>
      </c>
      <c r="C56" s="176">
        <v>0</v>
      </c>
      <c r="D56" s="177"/>
      <c r="E56" s="175" t="e">
        <f t="shared" si="1"/>
        <v>#DIV/0!</v>
      </c>
      <c r="F56" s="189">
        <v>0</v>
      </c>
    </row>
    <row r="57" spans="1:6" s="1" customFormat="1" ht="19.5" customHeight="1">
      <c r="A57" s="178" t="s">
        <v>287</v>
      </c>
      <c r="B57" s="175">
        <v>0</v>
      </c>
      <c r="C57" s="176">
        <v>0</v>
      </c>
      <c r="D57" s="177"/>
      <c r="E57" s="175" t="e">
        <f t="shared" si="1"/>
        <v>#DIV/0!</v>
      </c>
      <c r="F57" s="189">
        <v>0</v>
      </c>
    </row>
    <row r="58" spans="1:6" s="1" customFormat="1" ht="19.5" customHeight="1">
      <c r="A58" s="178" t="s">
        <v>288</v>
      </c>
      <c r="B58" s="175">
        <v>0</v>
      </c>
      <c r="C58" s="176">
        <v>0</v>
      </c>
      <c r="D58" s="177"/>
      <c r="E58" s="175" t="e">
        <f t="shared" si="1"/>
        <v>#DIV/0!</v>
      </c>
      <c r="F58" s="189">
        <v>0</v>
      </c>
    </row>
    <row r="59" spans="1:6" s="1" customFormat="1" ht="19.5" customHeight="1">
      <c r="A59" s="178" t="s">
        <v>289</v>
      </c>
      <c r="B59" s="175">
        <v>0</v>
      </c>
      <c r="C59" s="176">
        <v>0</v>
      </c>
      <c r="D59" s="177"/>
      <c r="E59" s="175" t="e">
        <f t="shared" si="1"/>
        <v>#DIV/0!</v>
      </c>
      <c r="F59" s="189">
        <v>0</v>
      </c>
    </row>
    <row r="60" spans="1:6" s="1" customFormat="1" ht="19.5" customHeight="1">
      <c r="A60" s="178" t="s">
        <v>442</v>
      </c>
      <c r="B60" s="175">
        <v>0</v>
      </c>
      <c r="C60" s="176">
        <v>0</v>
      </c>
      <c r="D60" s="177" t="e">
        <f t="shared" si="0"/>
        <v>#DIV/0!</v>
      </c>
      <c r="E60" s="175" t="e">
        <f t="shared" si="1"/>
        <v>#DIV/0!</v>
      </c>
    </row>
    <row r="61" spans="1:6" s="1" customFormat="1" ht="19.5" customHeight="1">
      <c r="A61" s="178" t="s">
        <v>290</v>
      </c>
      <c r="B61" s="175">
        <v>562</v>
      </c>
      <c r="C61" s="176">
        <v>562</v>
      </c>
      <c r="D61" s="177">
        <f t="shared" si="0"/>
        <v>100</v>
      </c>
      <c r="E61" s="175">
        <f t="shared" si="1"/>
        <v>25.720823798627002</v>
      </c>
      <c r="F61" s="189">
        <v>2185</v>
      </c>
    </row>
    <row r="62" spans="1:6" s="184" customFormat="1" ht="19.5" customHeight="1">
      <c r="A62" s="180" t="s">
        <v>291</v>
      </c>
      <c r="B62" s="181">
        <v>21606</v>
      </c>
      <c r="C62" s="182">
        <v>21606</v>
      </c>
      <c r="D62" s="183">
        <f t="shared" si="0"/>
        <v>100</v>
      </c>
      <c r="E62" s="175">
        <f t="shared" si="1"/>
        <v>111.5724244771495</v>
      </c>
      <c r="F62" s="189">
        <v>19365</v>
      </c>
    </row>
    <row r="63" spans="1:6" s="1" customFormat="1" ht="19.5" customHeight="1">
      <c r="A63" s="178" t="s">
        <v>292</v>
      </c>
      <c r="B63" s="175">
        <v>1297</v>
      </c>
      <c r="C63" s="176">
        <v>1297</v>
      </c>
      <c r="D63" s="177">
        <f t="shared" si="0"/>
        <v>100</v>
      </c>
      <c r="E63" s="175">
        <f t="shared" si="1"/>
        <v>187.42774566473989</v>
      </c>
      <c r="F63" s="190">
        <v>692</v>
      </c>
    </row>
    <row r="64" spans="1:6" s="1" customFormat="1" ht="19.5" customHeight="1">
      <c r="A64" s="178" t="s">
        <v>293</v>
      </c>
      <c r="B64" s="175">
        <v>17968</v>
      </c>
      <c r="C64" s="176">
        <v>17968</v>
      </c>
      <c r="D64" s="177">
        <f t="shared" si="0"/>
        <v>100</v>
      </c>
      <c r="E64" s="175">
        <f t="shared" si="1"/>
        <v>98.861072902338378</v>
      </c>
      <c r="F64" s="189">
        <v>18175</v>
      </c>
    </row>
    <row r="65" spans="1:6" s="1" customFormat="1" ht="19.5" customHeight="1">
      <c r="A65" s="178" t="s">
        <v>294</v>
      </c>
      <c r="B65" s="175">
        <v>504</v>
      </c>
      <c r="C65" s="176">
        <v>504</v>
      </c>
      <c r="D65" s="177"/>
      <c r="E65" s="175">
        <f t="shared" si="1"/>
        <v>763.63636363636363</v>
      </c>
      <c r="F65" s="189">
        <v>66</v>
      </c>
    </row>
    <row r="66" spans="1:6" s="1" customFormat="1" ht="19.5" customHeight="1">
      <c r="A66" s="178" t="s">
        <v>295</v>
      </c>
      <c r="B66" s="175">
        <v>0</v>
      </c>
      <c r="C66" s="176">
        <v>0</v>
      </c>
      <c r="D66" s="177"/>
      <c r="E66" s="175" t="e">
        <f t="shared" si="1"/>
        <v>#DIV/0!</v>
      </c>
      <c r="F66" s="189">
        <v>0</v>
      </c>
    </row>
    <row r="67" spans="1:6" s="1" customFormat="1" ht="19.5" customHeight="1">
      <c r="A67" s="178" t="s">
        <v>296</v>
      </c>
      <c r="B67" s="175">
        <v>0</v>
      </c>
      <c r="C67" s="176">
        <v>0</v>
      </c>
      <c r="D67" s="177"/>
      <c r="E67" s="175" t="e">
        <f t="shared" si="1"/>
        <v>#DIV/0!</v>
      </c>
      <c r="F67" s="189">
        <v>0</v>
      </c>
    </row>
    <row r="68" spans="1:6" s="1" customFormat="1" ht="19.5" customHeight="1">
      <c r="A68" s="178" t="s">
        <v>297</v>
      </c>
      <c r="B68" s="175">
        <v>0</v>
      </c>
      <c r="C68" s="176">
        <v>0</v>
      </c>
      <c r="D68" s="177" t="e">
        <f t="shared" si="0"/>
        <v>#DIV/0!</v>
      </c>
      <c r="E68" s="175" t="e">
        <f t="shared" si="1"/>
        <v>#DIV/0!</v>
      </c>
      <c r="F68" s="189">
        <v>0</v>
      </c>
    </row>
    <row r="69" spans="1:6" s="1" customFormat="1" ht="19.5" customHeight="1">
      <c r="A69" s="178" t="s">
        <v>298</v>
      </c>
      <c r="B69" s="175">
        <v>0</v>
      </c>
      <c r="C69" s="176">
        <v>0</v>
      </c>
      <c r="D69" s="177" t="e">
        <f t="shared" si="0"/>
        <v>#DIV/0!</v>
      </c>
      <c r="E69" s="175">
        <f t="shared" si="1"/>
        <v>0</v>
      </c>
      <c r="F69" s="189">
        <v>10</v>
      </c>
    </row>
    <row r="70" spans="1:6" s="1" customFormat="1" ht="19.5" customHeight="1">
      <c r="A70" s="178" t="s">
        <v>299</v>
      </c>
      <c r="B70" s="175">
        <v>1348</v>
      </c>
      <c r="C70" s="176">
        <v>1348</v>
      </c>
      <c r="D70" s="177">
        <f t="shared" ref="D70:D132" si="2">C70*100/B70</f>
        <v>100</v>
      </c>
      <c r="E70" s="175">
        <f t="shared" ref="E70:E133" si="3">C70*100/F70</f>
        <v>343.00254452926208</v>
      </c>
      <c r="F70" s="189">
        <v>393</v>
      </c>
    </row>
    <row r="71" spans="1:6" s="1" customFormat="1" ht="19.5" customHeight="1">
      <c r="A71" s="178" t="s">
        <v>300</v>
      </c>
      <c r="B71" s="175">
        <v>234</v>
      </c>
      <c r="C71" s="176">
        <v>234</v>
      </c>
      <c r="D71" s="177"/>
      <c r="E71" s="175">
        <f t="shared" si="3"/>
        <v>806.89655172413791</v>
      </c>
      <c r="F71" s="189">
        <v>29</v>
      </c>
    </row>
    <row r="72" spans="1:6" s="1" customFormat="1" ht="19.5" customHeight="1">
      <c r="A72" s="178" t="s">
        <v>301</v>
      </c>
      <c r="B72" s="175">
        <v>255</v>
      </c>
      <c r="C72" s="176">
        <v>255</v>
      </c>
      <c r="D72" s="177">
        <f t="shared" si="2"/>
        <v>100</v>
      </c>
      <c r="E72" s="175" t="e">
        <f t="shared" si="3"/>
        <v>#DIV/0!</v>
      </c>
      <c r="F72" s="189">
        <v>0</v>
      </c>
    </row>
    <row r="73" spans="1:6" s="184" customFormat="1" ht="19.5" customHeight="1">
      <c r="A73" s="180" t="s">
        <v>302</v>
      </c>
      <c r="B73" s="181">
        <v>135</v>
      </c>
      <c r="C73" s="182">
        <v>135</v>
      </c>
      <c r="D73" s="183">
        <f t="shared" si="2"/>
        <v>100</v>
      </c>
      <c r="E73" s="175">
        <f t="shared" si="3"/>
        <v>122.72727272727273</v>
      </c>
      <c r="F73" s="189">
        <v>110</v>
      </c>
    </row>
    <row r="74" spans="1:6" s="1" customFormat="1" ht="19.5" customHeight="1">
      <c r="A74" s="178" t="s">
        <v>303</v>
      </c>
      <c r="B74" s="175">
        <v>125</v>
      </c>
      <c r="C74" s="176">
        <v>125</v>
      </c>
      <c r="D74" s="177"/>
      <c r="E74" s="175">
        <f t="shared" si="3"/>
        <v>113.63636363636364</v>
      </c>
      <c r="F74" s="190">
        <v>110</v>
      </c>
    </row>
    <row r="75" spans="1:6" s="1" customFormat="1" ht="19.5" customHeight="1">
      <c r="A75" s="178" t="s">
        <v>304</v>
      </c>
      <c r="B75" s="175">
        <v>0</v>
      </c>
      <c r="C75" s="176">
        <v>0</v>
      </c>
      <c r="D75" s="177"/>
      <c r="E75" s="175" t="e">
        <f t="shared" si="3"/>
        <v>#DIV/0!</v>
      </c>
      <c r="F75" s="189">
        <v>0</v>
      </c>
    </row>
    <row r="76" spans="1:6" s="1" customFormat="1" ht="19.5" customHeight="1">
      <c r="A76" s="178" t="s">
        <v>305</v>
      </c>
      <c r="B76" s="175">
        <v>0</v>
      </c>
      <c r="C76" s="176">
        <v>0</v>
      </c>
      <c r="D76" s="177"/>
      <c r="E76" s="175" t="e">
        <f t="shared" si="3"/>
        <v>#DIV/0!</v>
      </c>
      <c r="F76" s="189">
        <v>0</v>
      </c>
    </row>
    <row r="77" spans="1:6" s="1" customFormat="1" ht="19.5" customHeight="1">
      <c r="A77" s="178" t="s">
        <v>306</v>
      </c>
      <c r="B77" s="175">
        <v>0</v>
      </c>
      <c r="C77" s="176">
        <v>0</v>
      </c>
      <c r="D77" s="177"/>
      <c r="E77" s="175" t="e">
        <f t="shared" si="3"/>
        <v>#DIV/0!</v>
      </c>
      <c r="F77" s="189">
        <v>0</v>
      </c>
    </row>
    <row r="78" spans="1:6" s="1" customFormat="1" ht="19.5" customHeight="1">
      <c r="A78" s="178" t="s">
        <v>307</v>
      </c>
      <c r="B78" s="175">
        <v>10</v>
      </c>
      <c r="C78" s="176">
        <v>10</v>
      </c>
      <c r="D78" s="177"/>
      <c r="E78" s="175" t="e">
        <f t="shared" si="3"/>
        <v>#DIV/0!</v>
      </c>
      <c r="F78" s="189">
        <v>0</v>
      </c>
    </row>
    <row r="79" spans="1:6" s="1" customFormat="1" ht="19.5" customHeight="1">
      <c r="A79" s="178" t="s">
        <v>308</v>
      </c>
      <c r="B79" s="175">
        <v>0</v>
      </c>
      <c r="C79" s="176">
        <v>0</v>
      </c>
      <c r="D79" s="177"/>
      <c r="E79" s="175" t="e">
        <f t="shared" si="3"/>
        <v>#DIV/0!</v>
      </c>
      <c r="F79" s="189">
        <v>0</v>
      </c>
    </row>
    <row r="80" spans="1:6" s="1" customFormat="1" ht="19.5" customHeight="1">
      <c r="A80" s="178" t="s">
        <v>309</v>
      </c>
      <c r="B80" s="175">
        <v>0</v>
      </c>
      <c r="C80" s="176">
        <v>0</v>
      </c>
      <c r="D80" s="177"/>
      <c r="E80" s="175" t="e">
        <f t="shared" si="3"/>
        <v>#DIV/0!</v>
      </c>
      <c r="F80" s="189">
        <v>0</v>
      </c>
    </row>
    <row r="81" spans="1:6" s="1" customFormat="1" ht="19.5" customHeight="1">
      <c r="A81" s="178" t="s">
        <v>310</v>
      </c>
      <c r="B81" s="175">
        <v>0</v>
      </c>
      <c r="C81" s="176">
        <v>0</v>
      </c>
      <c r="D81" s="177"/>
      <c r="E81" s="175" t="e">
        <f t="shared" si="3"/>
        <v>#DIV/0!</v>
      </c>
      <c r="F81" s="189">
        <v>0</v>
      </c>
    </row>
    <row r="82" spans="1:6" s="1" customFormat="1" ht="19.5" customHeight="1">
      <c r="A82" s="178" t="s">
        <v>443</v>
      </c>
      <c r="B82" s="175">
        <v>0</v>
      </c>
      <c r="C82" s="176">
        <v>0</v>
      </c>
      <c r="D82" s="177"/>
      <c r="E82" s="175" t="e">
        <f t="shared" si="3"/>
        <v>#DIV/0!</v>
      </c>
      <c r="F82" s="189">
        <v>0</v>
      </c>
    </row>
    <row r="83" spans="1:6" s="1" customFormat="1" ht="19.5" customHeight="1">
      <c r="A83" s="178" t="s">
        <v>311</v>
      </c>
      <c r="B83" s="175">
        <v>0</v>
      </c>
      <c r="C83" s="176">
        <v>0</v>
      </c>
      <c r="D83" s="177" t="e">
        <f t="shared" si="2"/>
        <v>#DIV/0!</v>
      </c>
      <c r="E83" s="175" t="e">
        <f t="shared" si="3"/>
        <v>#DIV/0!</v>
      </c>
      <c r="F83" s="189">
        <v>0</v>
      </c>
    </row>
    <row r="84" spans="1:6" s="184" customFormat="1" ht="19.5" customHeight="1">
      <c r="A84" s="180" t="s">
        <v>312</v>
      </c>
      <c r="B84" s="181">
        <v>2429</v>
      </c>
      <c r="C84" s="182">
        <v>2429</v>
      </c>
      <c r="D84" s="183">
        <f t="shared" si="2"/>
        <v>100</v>
      </c>
      <c r="E84" s="175">
        <f t="shared" si="3"/>
        <v>119.89141164856861</v>
      </c>
      <c r="F84" s="189">
        <v>2026</v>
      </c>
    </row>
    <row r="85" spans="1:6" s="1" customFormat="1" ht="19.5" customHeight="1">
      <c r="A85" s="178" t="s">
        <v>313</v>
      </c>
      <c r="B85" s="175">
        <v>895</v>
      </c>
      <c r="C85" s="176">
        <v>895</v>
      </c>
      <c r="D85" s="177">
        <f t="shared" si="2"/>
        <v>100</v>
      </c>
      <c r="E85" s="175">
        <f t="shared" si="3"/>
        <v>173.78640776699029</v>
      </c>
      <c r="F85" s="176">
        <v>515</v>
      </c>
    </row>
    <row r="86" spans="1:6" s="1" customFormat="1" ht="19.5" customHeight="1">
      <c r="A86" s="178" t="s">
        <v>314</v>
      </c>
      <c r="B86" s="175">
        <v>143</v>
      </c>
      <c r="C86" s="176">
        <v>143</v>
      </c>
      <c r="D86" s="177">
        <f t="shared" si="2"/>
        <v>100</v>
      </c>
      <c r="E86" s="175">
        <f t="shared" si="3"/>
        <v>77.297297297297291</v>
      </c>
      <c r="F86" s="176">
        <v>185</v>
      </c>
    </row>
    <row r="87" spans="1:6" s="1" customFormat="1" ht="19.5" customHeight="1">
      <c r="A87" s="178" t="s">
        <v>315</v>
      </c>
      <c r="B87" s="175">
        <v>116</v>
      </c>
      <c r="C87" s="176">
        <v>116</v>
      </c>
      <c r="D87" s="177">
        <f t="shared" si="2"/>
        <v>100</v>
      </c>
      <c r="E87" s="175">
        <f t="shared" si="3"/>
        <v>580</v>
      </c>
      <c r="F87" s="176">
        <v>20</v>
      </c>
    </row>
    <row r="88" spans="1:6" s="1" customFormat="1" ht="19.5" customHeight="1">
      <c r="A88" s="178" t="s">
        <v>444</v>
      </c>
      <c r="B88" s="175">
        <v>685</v>
      </c>
      <c r="C88" s="176">
        <v>685</v>
      </c>
      <c r="D88" s="177"/>
      <c r="E88" s="175">
        <f t="shared" si="3"/>
        <v>192.41573033707866</v>
      </c>
      <c r="F88" s="176">
        <v>356</v>
      </c>
    </row>
    <row r="89" spans="1:6" s="1" customFormat="1" ht="19.5" customHeight="1">
      <c r="A89" s="178" t="s">
        <v>316</v>
      </c>
      <c r="B89" s="175">
        <v>590</v>
      </c>
      <c r="C89" s="176">
        <v>590</v>
      </c>
      <c r="D89" s="177">
        <f t="shared" si="2"/>
        <v>100</v>
      </c>
      <c r="E89" s="175">
        <f t="shared" si="3"/>
        <v>62.10526315789474</v>
      </c>
      <c r="F89" s="189">
        <v>950</v>
      </c>
    </row>
    <row r="90" spans="1:6" s="184" customFormat="1" ht="19.5" customHeight="1">
      <c r="A90" s="180" t="s">
        <v>317</v>
      </c>
      <c r="B90" s="181">
        <v>18159</v>
      </c>
      <c r="C90" s="182">
        <v>18159</v>
      </c>
      <c r="D90" s="183">
        <f t="shared" si="2"/>
        <v>100</v>
      </c>
      <c r="E90" s="175">
        <f t="shared" si="3"/>
        <v>103.80130330398994</v>
      </c>
      <c r="F90" s="190">
        <v>17494</v>
      </c>
    </row>
    <row r="91" spans="1:6" s="1" customFormat="1" ht="19.5" customHeight="1">
      <c r="A91" s="178" t="s">
        <v>318</v>
      </c>
      <c r="B91" s="175">
        <v>672</v>
      </c>
      <c r="C91" s="176">
        <v>672</v>
      </c>
      <c r="D91" s="177">
        <f t="shared" si="2"/>
        <v>100</v>
      </c>
      <c r="E91" s="175">
        <f t="shared" si="3"/>
        <v>129.23076923076923</v>
      </c>
      <c r="F91" s="189">
        <v>520</v>
      </c>
    </row>
    <row r="92" spans="1:6" s="1" customFormat="1" ht="19.5" customHeight="1">
      <c r="A92" s="178" t="s">
        <v>319</v>
      </c>
      <c r="B92" s="175">
        <v>682</v>
      </c>
      <c r="C92" s="176">
        <v>682</v>
      </c>
      <c r="D92" s="177">
        <f t="shared" si="2"/>
        <v>100</v>
      </c>
      <c r="E92" s="175">
        <f t="shared" si="3"/>
        <v>115.98639455782313</v>
      </c>
      <c r="F92" s="189">
        <v>588</v>
      </c>
    </row>
    <row r="93" spans="1:6" s="1" customFormat="1" ht="19.5" customHeight="1">
      <c r="A93" s="178" t="s">
        <v>320</v>
      </c>
      <c r="B93" s="175">
        <v>3559</v>
      </c>
      <c r="C93" s="176">
        <v>3559</v>
      </c>
      <c r="D93" s="177">
        <f t="shared" si="2"/>
        <v>100</v>
      </c>
      <c r="E93" s="175">
        <f t="shared" si="3"/>
        <v>106.71664167916042</v>
      </c>
      <c r="F93" s="189">
        <v>3335</v>
      </c>
    </row>
    <row r="94" spans="1:6" s="1" customFormat="1" ht="19.5" customHeight="1">
      <c r="A94" s="178" t="s">
        <v>321</v>
      </c>
      <c r="B94" s="175">
        <v>0</v>
      </c>
      <c r="C94" s="176">
        <v>0</v>
      </c>
      <c r="D94" s="177"/>
      <c r="E94" s="175" t="e">
        <f t="shared" si="3"/>
        <v>#DIV/0!</v>
      </c>
      <c r="F94" s="189">
        <v>0</v>
      </c>
    </row>
    <row r="95" spans="1:6" s="1" customFormat="1" ht="19.5" customHeight="1">
      <c r="A95" s="178" t="s">
        <v>322</v>
      </c>
      <c r="B95" s="175">
        <v>6765</v>
      </c>
      <c r="C95" s="176">
        <v>6765</v>
      </c>
      <c r="D95" s="177">
        <f t="shared" si="2"/>
        <v>100</v>
      </c>
      <c r="E95" s="175">
        <f t="shared" si="3"/>
        <v>109.30683470673776</v>
      </c>
      <c r="F95" s="189">
        <v>6189</v>
      </c>
    </row>
    <row r="96" spans="1:6" s="1" customFormat="1" ht="19.5" customHeight="1">
      <c r="A96" s="178" t="s">
        <v>323</v>
      </c>
      <c r="B96" s="175">
        <v>0</v>
      </c>
      <c r="C96" s="176">
        <v>0</v>
      </c>
      <c r="D96" s="177"/>
      <c r="E96" s="175" t="e">
        <f t="shared" si="3"/>
        <v>#DIV/0!</v>
      </c>
      <c r="F96" s="189">
        <v>0</v>
      </c>
    </row>
    <row r="97" spans="1:6" s="1" customFormat="1" ht="19.5" customHeight="1">
      <c r="A97" s="178" t="s">
        <v>324</v>
      </c>
      <c r="B97" s="175">
        <v>575</v>
      </c>
      <c r="C97" s="176">
        <v>575</v>
      </c>
      <c r="D97" s="177">
        <f t="shared" si="2"/>
        <v>100</v>
      </c>
      <c r="E97" s="175">
        <f t="shared" si="3"/>
        <v>88.190184049079761</v>
      </c>
      <c r="F97" s="189">
        <v>652</v>
      </c>
    </row>
    <row r="98" spans="1:6" s="1" customFormat="1" ht="19.5" customHeight="1">
      <c r="A98" s="178" t="s">
        <v>325</v>
      </c>
      <c r="B98" s="175">
        <v>112</v>
      </c>
      <c r="C98" s="176">
        <v>112</v>
      </c>
      <c r="D98" s="177">
        <f t="shared" si="2"/>
        <v>100</v>
      </c>
      <c r="E98" s="175">
        <f t="shared" si="3"/>
        <v>86.821705426356587</v>
      </c>
      <c r="F98" s="189">
        <v>129</v>
      </c>
    </row>
    <row r="99" spans="1:6" s="1" customFormat="1" ht="19.5" customHeight="1">
      <c r="A99" s="178" t="s">
        <v>326</v>
      </c>
      <c r="B99" s="175">
        <v>67</v>
      </c>
      <c r="C99" s="176">
        <v>67</v>
      </c>
      <c r="D99" s="177">
        <f t="shared" si="2"/>
        <v>100</v>
      </c>
      <c r="E99" s="175">
        <f t="shared" si="3"/>
        <v>100</v>
      </c>
      <c r="F99" s="189">
        <v>67</v>
      </c>
    </row>
    <row r="100" spans="1:6" s="1" customFormat="1" ht="19.5" customHeight="1">
      <c r="A100" s="178" t="s">
        <v>327</v>
      </c>
      <c r="B100" s="175">
        <v>86</v>
      </c>
      <c r="C100" s="176">
        <v>86</v>
      </c>
      <c r="D100" s="177">
        <f t="shared" si="2"/>
        <v>100</v>
      </c>
      <c r="E100" s="175">
        <f t="shared" si="3"/>
        <v>6.9579288025889969</v>
      </c>
      <c r="F100" s="189">
        <v>1236</v>
      </c>
    </row>
    <row r="101" spans="1:6" s="1" customFormat="1" ht="19.5" customHeight="1">
      <c r="A101" s="178" t="s">
        <v>328</v>
      </c>
      <c r="B101" s="175">
        <v>298</v>
      </c>
      <c r="C101" s="176">
        <v>298</v>
      </c>
      <c r="D101" s="177">
        <f t="shared" si="2"/>
        <v>100</v>
      </c>
      <c r="E101" s="175">
        <f t="shared" si="3"/>
        <v>96.753246753246756</v>
      </c>
      <c r="F101" s="189">
        <v>308</v>
      </c>
    </row>
    <row r="102" spans="1:6" s="1" customFormat="1" ht="19.5" customHeight="1">
      <c r="A102" s="178" t="s">
        <v>329</v>
      </c>
      <c r="B102" s="175">
        <v>239</v>
      </c>
      <c r="C102" s="176">
        <v>239</v>
      </c>
      <c r="D102" s="177">
        <f t="shared" si="2"/>
        <v>100</v>
      </c>
      <c r="E102" s="175">
        <f t="shared" si="3"/>
        <v>20.100925147182505</v>
      </c>
      <c r="F102" s="189">
        <v>1189</v>
      </c>
    </row>
    <row r="103" spans="1:6" s="1" customFormat="1" ht="19.5" customHeight="1">
      <c r="A103" s="178" t="s">
        <v>330</v>
      </c>
      <c r="B103" s="175">
        <v>76</v>
      </c>
      <c r="C103" s="176">
        <v>76</v>
      </c>
      <c r="D103" s="177">
        <f t="shared" si="2"/>
        <v>100</v>
      </c>
      <c r="E103" s="175">
        <f t="shared" si="3"/>
        <v>133.33333333333334</v>
      </c>
      <c r="F103" s="189">
        <v>57</v>
      </c>
    </row>
    <row r="104" spans="1:6" s="1" customFormat="1" ht="19.5" customHeight="1">
      <c r="A104" s="178" t="s">
        <v>331</v>
      </c>
      <c r="B104" s="175">
        <v>3720</v>
      </c>
      <c r="C104" s="176">
        <v>3720</v>
      </c>
      <c r="D104" s="177">
        <f t="shared" si="2"/>
        <v>100</v>
      </c>
      <c r="E104" s="175">
        <f t="shared" si="3"/>
        <v>174.07580720636406</v>
      </c>
      <c r="F104" s="189">
        <v>2137</v>
      </c>
    </row>
    <row r="105" spans="1:6" s="1" customFormat="1" ht="19.5" customHeight="1">
      <c r="A105" s="178" t="s">
        <v>332</v>
      </c>
      <c r="B105" s="175">
        <v>191</v>
      </c>
      <c r="C105" s="176">
        <v>191</v>
      </c>
      <c r="D105" s="177">
        <f t="shared" si="2"/>
        <v>100</v>
      </c>
      <c r="E105" s="175">
        <f t="shared" si="3"/>
        <v>258.10810810810813</v>
      </c>
      <c r="F105" s="189">
        <v>74</v>
      </c>
    </row>
    <row r="106" spans="1:6" s="1" customFormat="1" ht="19.5" customHeight="1">
      <c r="A106" s="178" t="s">
        <v>333</v>
      </c>
      <c r="B106" s="175">
        <v>428</v>
      </c>
      <c r="C106" s="176">
        <v>428</v>
      </c>
      <c r="D106" s="177">
        <f t="shared" si="2"/>
        <v>100</v>
      </c>
      <c r="E106" s="175">
        <f t="shared" si="3"/>
        <v>129.69696969696969</v>
      </c>
      <c r="F106" s="189">
        <v>330</v>
      </c>
    </row>
    <row r="107" spans="1:6" s="1" customFormat="1" ht="19.5" customHeight="1">
      <c r="A107" s="178" t="s">
        <v>334</v>
      </c>
      <c r="B107" s="175">
        <v>0</v>
      </c>
      <c r="C107" s="176">
        <v>0</v>
      </c>
      <c r="D107" s="177"/>
      <c r="E107" s="175" t="e">
        <f t="shared" si="3"/>
        <v>#DIV/0!</v>
      </c>
      <c r="F107" s="189">
        <v>0</v>
      </c>
    </row>
    <row r="108" spans="1:6" s="1" customFormat="1" ht="19.5" customHeight="1">
      <c r="A108" s="178" t="s">
        <v>335</v>
      </c>
      <c r="B108" s="175">
        <v>359</v>
      </c>
      <c r="C108" s="176">
        <v>359</v>
      </c>
      <c r="D108" s="177">
        <f t="shared" si="2"/>
        <v>100</v>
      </c>
      <c r="E108" s="175">
        <f t="shared" si="3"/>
        <v>101.69971671388102</v>
      </c>
      <c r="F108" s="189">
        <v>353</v>
      </c>
    </row>
    <row r="109" spans="1:6" s="1" customFormat="1" ht="19.5" customHeight="1">
      <c r="A109" s="178" t="s">
        <v>336</v>
      </c>
      <c r="B109" s="175">
        <v>330</v>
      </c>
      <c r="C109" s="176">
        <v>330</v>
      </c>
      <c r="D109" s="177">
        <f t="shared" si="2"/>
        <v>100</v>
      </c>
      <c r="E109" s="175">
        <f t="shared" si="3"/>
        <v>100</v>
      </c>
      <c r="F109" s="189">
        <v>330</v>
      </c>
    </row>
    <row r="110" spans="1:6" s="184" customFormat="1" ht="19.5" customHeight="1">
      <c r="A110" s="180" t="s">
        <v>337</v>
      </c>
      <c r="B110" s="181">
        <v>5591</v>
      </c>
      <c r="C110" s="182">
        <v>5591</v>
      </c>
      <c r="D110" s="183">
        <f t="shared" si="2"/>
        <v>100</v>
      </c>
      <c r="E110" s="175">
        <f t="shared" si="3"/>
        <v>102.7190887378284</v>
      </c>
      <c r="F110" s="190">
        <v>5443</v>
      </c>
    </row>
    <row r="111" spans="1:6" s="1" customFormat="1" ht="19.5" customHeight="1">
      <c r="A111" s="178" t="s">
        <v>338</v>
      </c>
      <c r="B111" s="175">
        <v>364</v>
      </c>
      <c r="C111" s="176">
        <v>364</v>
      </c>
      <c r="D111" s="177">
        <f t="shared" si="2"/>
        <v>100</v>
      </c>
      <c r="E111" s="175">
        <f t="shared" si="3"/>
        <v>140.54054054054055</v>
      </c>
      <c r="F111" s="189">
        <v>259</v>
      </c>
    </row>
    <row r="112" spans="1:6" s="1" customFormat="1" ht="19.5" customHeight="1">
      <c r="A112" s="178" t="s">
        <v>339</v>
      </c>
      <c r="B112" s="175">
        <v>1153</v>
      </c>
      <c r="C112" s="176">
        <v>1153</v>
      </c>
      <c r="D112" s="177">
        <f t="shared" si="2"/>
        <v>100</v>
      </c>
      <c r="E112" s="175">
        <f t="shared" si="3"/>
        <v>111.29343629343629</v>
      </c>
      <c r="F112" s="189">
        <v>1036</v>
      </c>
    </row>
    <row r="113" spans="1:6" s="1" customFormat="1" ht="19.5" customHeight="1">
      <c r="A113" s="178" t="s">
        <v>340</v>
      </c>
      <c r="B113" s="175">
        <v>1190</v>
      </c>
      <c r="C113" s="176">
        <v>1190</v>
      </c>
      <c r="D113" s="177">
        <f t="shared" si="2"/>
        <v>100</v>
      </c>
      <c r="E113" s="175">
        <f t="shared" si="3"/>
        <v>81.173260572987715</v>
      </c>
      <c r="F113" s="189">
        <v>1466</v>
      </c>
    </row>
    <row r="114" spans="1:6" s="1" customFormat="1" ht="19.5" customHeight="1">
      <c r="A114" s="178" t="s">
        <v>341</v>
      </c>
      <c r="B114" s="175">
        <v>1147</v>
      </c>
      <c r="C114" s="176">
        <v>1147</v>
      </c>
      <c r="D114" s="177">
        <f t="shared" si="2"/>
        <v>100</v>
      </c>
      <c r="E114" s="175">
        <f t="shared" si="3"/>
        <v>98.964624676445212</v>
      </c>
      <c r="F114" s="189">
        <v>1159</v>
      </c>
    </row>
    <row r="115" spans="1:6" s="1" customFormat="1" ht="19.5" customHeight="1">
      <c r="A115" s="178" t="s">
        <v>342</v>
      </c>
      <c r="B115" s="175">
        <v>500</v>
      </c>
      <c r="C115" s="176">
        <v>500</v>
      </c>
      <c r="D115" s="177">
        <f t="shared" si="2"/>
        <v>100</v>
      </c>
      <c r="E115" s="175">
        <f t="shared" si="3"/>
        <v>105.93220338983051</v>
      </c>
      <c r="F115" s="189">
        <v>472</v>
      </c>
    </row>
    <row r="116" spans="1:6" s="1" customFormat="1" ht="19.5" customHeight="1">
      <c r="A116" s="178" t="s">
        <v>343</v>
      </c>
      <c r="B116" s="175">
        <v>35</v>
      </c>
      <c r="C116" s="176">
        <v>35</v>
      </c>
      <c r="D116" s="177">
        <f t="shared" si="2"/>
        <v>100</v>
      </c>
      <c r="E116" s="175">
        <f t="shared" si="3"/>
        <v>291.66666666666669</v>
      </c>
      <c r="F116" s="189">
        <v>12</v>
      </c>
    </row>
    <row r="117" spans="1:6" s="1" customFormat="1" ht="19.5" customHeight="1">
      <c r="A117" s="178" t="s">
        <v>344</v>
      </c>
      <c r="B117" s="175">
        <v>507</v>
      </c>
      <c r="C117" s="176">
        <v>507</v>
      </c>
      <c r="D117" s="177">
        <f t="shared" si="2"/>
        <v>100</v>
      </c>
      <c r="E117" s="175">
        <f t="shared" si="3"/>
        <v>94.766355140186917</v>
      </c>
      <c r="F117" s="189">
        <v>535</v>
      </c>
    </row>
    <row r="118" spans="1:6" s="1" customFormat="1" ht="19.5" customHeight="1">
      <c r="A118" s="178" t="s">
        <v>345</v>
      </c>
      <c r="B118" s="175">
        <v>465</v>
      </c>
      <c r="C118" s="176">
        <v>465</v>
      </c>
      <c r="D118" s="177">
        <f t="shared" si="2"/>
        <v>100</v>
      </c>
      <c r="E118" s="175">
        <f t="shared" si="3"/>
        <v>176.13636363636363</v>
      </c>
      <c r="F118" s="189">
        <v>264</v>
      </c>
    </row>
    <row r="119" spans="1:6" s="1" customFormat="1" ht="19.5" customHeight="1">
      <c r="A119" s="178" t="s">
        <v>346</v>
      </c>
      <c r="B119" s="175">
        <v>230</v>
      </c>
      <c r="C119" s="176">
        <v>230</v>
      </c>
      <c r="D119" s="177">
        <f t="shared" si="2"/>
        <v>100</v>
      </c>
      <c r="E119" s="175">
        <f t="shared" si="3"/>
        <v>95.833333333333329</v>
      </c>
      <c r="F119" s="189">
        <v>240</v>
      </c>
    </row>
    <row r="120" spans="1:6" s="184" customFormat="1" ht="19.5" customHeight="1">
      <c r="A120" s="180" t="s">
        <v>347</v>
      </c>
      <c r="B120" s="181">
        <v>5591</v>
      </c>
      <c r="C120" s="182">
        <v>5591</v>
      </c>
      <c r="D120" s="183">
        <f t="shared" si="2"/>
        <v>100</v>
      </c>
      <c r="E120" s="175">
        <f t="shared" si="3"/>
        <v>118.37814948126191</v>
      </c>
      <c r="F120" s="190">
        <v>4723</v>
      </c>
    </row>
    <row r="121" spans="1:6" s="1" customFormat="1" ht="19.5" customHeight="1">
      <c r="A121" s="178" t="s">
        <v>348</v>
      </c>
      <c r="B121" s="175">
        <v>283</v>
      </c>
      <c r="C121" s="176">
        <v>283</v>
      </c>
      <c r="D121" s="177">
        <f t="shared" si="2"/>
        <v>100</v>
      </c>
      <c r="E121" s="175">
        <f t="shared" si="3"/>
        <v>463.93442622950818</v>
      </c>
      <c r="F121" s="189">
        <v>61</v>
      </c>
    </row>
    <row r="122" spans="1:6" s="1" customFormat="1" ht="19.5" customHeight="1">
      <c r="A122" s="178" t="s">
        <v>349</v>
      </c>
      <c r="B122" s="175">
        <v>0</v>
      </c>
      <c r="C122" s="176">
        <v>0</v>
      </c>
      <c r="D122" s="177"/>
      <c r="E122" s="175" t="e">
        <f t="shared" si="3"/>
        <v>#DIV/0!</v>
      </c>
      <c r="F122" s="189">
        <v>0</v>
      </c>
    </row>
    <row r="123" spans="1:6" s="1" customFormat="1" ht="19.5" customHeight="1">
      <c r="A123" s="178" t="s">
        <v>350</v>
      </c>
      <c r="B123" s="175">
        <v>76</v>
      </c>
      <c r="C123" s="176">
        <v>76</v>
      </c>
      <c r="D123" s="177">
        <f t="shared" si="2"/>
        <v>100</v>
      </c>
      <c r="E123" s="175">
        <f t="shared" si="3"/>
        <v>12.459016393442623</v>
      </c>
      <c r="F123" s="189">
        <v>610</v>
      </c>
    </row>
    <row r="124" spans="1:6" s="1" customFormat="1" ht="19.5" customHeight="1">
      <c r="A124" s="178" t="s">
        <v>351</v>
      </c>
      <c r="B124" s="175">
        <v>30</v>
      </c>
      <c r="C124" s="176">
        <v>30</v>
      </c>
      <c r="D124" s="177">
        <f t="shared" si="2"/>
        <v>100</v>
      </c>
      <c r="E124" s="175">
        <f t="shared" si="3"/>
        <v>21.428571428571427</v>
      </c>
      <c r="F124" s="189">
        <v>140</v>
      </c>
    </row>
    <row r="125" spans="1:6" s="1" customFormat="1" ht="19.5" customHeight="1">
      <c r="A125" s="178" t="s">
        <v>352</v>
      </c>
      <c r="B125" s="175">
        <v>0</v>
      </c>
      <c r="C125" s="176">
        <v>0</v>
      </c>
      <c r="D125" s="177" t="e">
        <f t="shared" si="2"/>
        <v>#DIV/0!</v>
      </c>
      <c r="E125" s="175">
        <f t="shared" si="3"/>
        <v>0</v>
      </c>
      <c r="F125" s="189">
        <v>52</v>
      </c>
    </row>
    <row r="126" spans="1:6" s="1" customFormat="1" ht="19.5" customHeight="1">
      <c r="A126" s="178" t="s">
        <v>353</v>
      </c>
      <c r="B126" s="175">
        <v>3369</v>
      </c>
      <c r="C126" s="176">
        <v>3369</v>
      </c>
      <c r="D126" s="177">
        <f t="shared" si="2"/>
        <v>100</v>
      </c>
      <c r="E126" s="175">
        <f t="shared" si="3"/>
        <v>272.35246564268391</v>
      </c>
      <c r="F126" s="189">
        <v>1237</v>
      </c>
    </row>
    <row r="127" spans="1:6" s="1" customFormat="1" ht="19.5" customHeight="1">
      <c r="A127" s="178" t="s">
        <v>354</v>
      </c>
      <c r="B127" s="175">
        <v>751</v>
      </c>
      <c r="C127" s="176">
        <v>751</v>
      </c>
      <c r="D127" s="177">
        <f t="shared" si="2"/>
        <v>100</v>
      </c>
      <c r="E127" s="175">
        <f t="shared" si="3"/>
        <v>62.89782244556114</v>
      </c>
      <c r="F127" s="189">
        <v>1194</v>
      </c>
    </row>
    <row r="128" spans="1:6" s="1" customFormat="1" ht="19.5" customHeight="1">
      <c r="A128" s="178" t="s">
        <v>355</v>
      </c>
      <c r="B128" s="175">
        <v>0</v>
      </c>
      <c r="C128" s="176">
        <v>0</v>
      </c>
      <c r="D128" s="177"/>
      <c r="E128" s="175" t="e">
        <f t="shared" si="3"/>
        <v>#DIV/0!</v>
      </c>
      <c r="F128" s="189">
        <v>0</v>
      </c>
    </row>
    <row r="129" spans="1:6" s="1" customFormat="1" ht="19.5" customHeight="1">
      <c r="A129" s="178" t="s">
        <v>356</v>
      </c>
      <c r="B129" s="175">
        <v>0</v>
      </c>
      <c r="C129" s="176">
        <v>0</v>
      </c>
      <c r="D129" s="177"/>
      <c r="E129" s="175" t="e">
        <f t="shared" si="3"/>
        <v>#DIV/0!</v>
      </c>
      <c r="F129" s="189">
        <v>0</v>
      </c>
    </row>
    <row r="130" spans="1:6" s="1" customFormat="1" ht="19.5" customHeight="1">
      <c r="A130" s="178" t="s">
        <v>357</v>
      </c>
      <c r="B130" s="175">
        <v>0</v>
      </c>
      <c r="C130" s="176">
        <v>0</v>
      </c>
      <c r="D130" s="177"/>
      <c r="E130" s="175" t="e">
        <f t="shared" si="3"/>
        <v>#DIV/0!</v>
      </c>
      <c r="F130" s="189">
        <v>0</v>
      </c>
    </row>
    <row r="131" spans="1:6" s="1" customFormat="1" ht="19.5" customHeight="1">
      <c r="A131" s="178" t="s">
        <v>358</v>
      </c>
      <c r="B131" s="175">
        <v>606</v>
      </c>
      <c r="C131" s="176">
        <v>606</v>
      </c>
      <c r="D131" s="177">
        <f t="shared" si="2"/>
        <v>100</v>
      </c>
      <c r="E131" s="175">
        <f t="shared" si="3"/>
        <v>3030</v>
      </c>
      <c r="F131" s="189">
        <v>20</v>
      </c>
    </row>
    <row r="132" spans="1:6" s="1" customFormat="1" ht="19.5" customHeight="1">
      <c r="A132" s="178" t="s">
        <v>359</v>
      </c>
      <c r="B132" s="175">
        <v>220</v>
      </c>
      <c r="C132" s="176">
        <v>220</v>
      </c>
      <c r="D132" s="177">
        <f t="shared" si="2"/>
        <v>100</v>
      </c>
      <c r="E132" s="175">
        <f t="shared" si="3"/>
        <v>30.136986301369863</v>
      </c>
      <c r="F132" s="189">
        <v>730</v>
      </c>
    </row>
    <row r="133" spans="1:6" s="1" customFormat="1" ht="19.5" customHeight="1">
      <c r="A133" s="178" t="s">
        <v>360</v>
      </c>
      <c r="B133" s="175">
        <v>0</v>
      </c>
      <c r="C133" s="176">
        <v>0</v>
      </c>
      <c r="D133" s="177"/>
      <c r="E133" s="175" t="e">
        <f t="shared" si="3"/>
        <v>#DIV/0!</v>
      </c>
      <c r="F133" s="189">
        <v>0</v>
      </c>
    </row>
    <row r="134" spans="1:6" s="1" customFormat="1" ht="19.5" customHeight="1">
      <c r="A134" s="178" t="s">
        <v>361</v>
      </c>
      <c r="B134" s="175">
        <v>0</v>
      </c>
      <c r="C134" s="176">
        <v>0</v>
      </c>
      <c r="D134" s="177"/>
      <c r="E134" s="175" t="e">
        <f t="shared" ref="E134:E197" si="4">C134*100/F134</f>
        <v>#DIV/0!</v>
      </c>
      <c r="F134" s="189">
        <v>0</v>
      </c>
    </row>
    <row r="135" spans="1:6" s="1" customFormat="1" ht="19.5" customHeight="1">
      <c r="A135" s="178" t="s">
        <v>362</v>
      </c>
      <c r="B135" s="175">
        <v>0</v>
      </c>
      <c r="C135" s="176">
        <v>0</v>
      </c>
      <c r="D135" s="177"/>
      <c r="E135" s="175">
        <f t="shared" si="4"/>
        <v>0</v>
      </c>
      <c r="F135" s="189">
        <v>6</v>
      </c>
    </row>
    <row r="136" spans="1:6" s="1" customFormat="1" ht="19.5" customHeight="1">
      <c r="A136" s="178" t="s">
        <v>363</v>
      </c>
      <c r="B136" s="175">
        <v>286</v>
      </c>
      <c r="C136" s="176">
        <v>286</v>
      </c>
      <c r="D136" s="177">
        <f t="shared" ref="D136:D197" si="5">C136*100/B136</f>
        <v>100</v>
      </c>
      <c r="E136" s="175">
        <f t="shared" si="4"/>
        <v>35.178351783517833</v>
      </c>
      <c r="F136" s="190">
        <v>813</v>
      </c>
    </row>
    <row r="137" spans="1:6" s="184" customFormat="1" ht="19.5" customHeight="1">
      <c r="A137" s="180" t="s">
        <v>364</v>
      </c>
      <c r="B137" s="181">
        <v>19063</v>
      </c>
      <c r="C137" s="182">
        <v>19063</v>
      </c>
      <c r="D137" s="183">
        <f t="shared" si="5"/>
        <v>100</v>
      </c>
      <c r="E137" s="175">
        <f t="shared" si="4"/>
        <v>299.12129295465246</v>
      </c>
      <c r="F137" s="189">
        <v>6373</v>
      </c>
    </row>
    <row r="138" spans="1:6" s="1" customFormat="1" ht="19.5" customHeight="1">
      <c r="A138" s="178" t="s">
        <v>365</v>
      </c>
      <c r="B138" s="175">
        <v>684</v>
      </c>
      <c r="C138" s="176">
        <v>684</v>
      </c>
      <c r="D138" s="177">
        <f t="shared" si="5"/>
        <v>100</v>
      </c>
      <c r="E138" s="175">
        <f t="shared" si="4"/>
        <v>117.12328767123287</v>
      </c>
      <c r="F138" s="189">
        <v>584</v>
      </c>
    </row>
    <row r="139" spans="1:6" s="1" customFormat="1" ht="19.5" customHeight="1">
      <c r="A139" s="178" t="s">
        <v>366</v>
      </c>
      <c r="B139" s="175">
        <v>0</v>
      </c>
      <c r="C139" s="176">
        <v>0</v>
      </c>
      <c r="D139" s="177" t="e">
        <f t="shared" si="5"/>
        <v>#DIV/0!</v>
      </c>
      <c r="E139" s="175" t="e">
        <f t="shared" si="4"/>
        <v>#DIV/0!</v>
      </c>
      <c r="F139" s="189">
        <v>0</v>
      </c>
    </row>
    <row r="140" spans="1:6" s="1" customFormat="1" ht="19.5" customHeight="1">
      <c r="A140" s="178" t="s">
        <v>367</v>
      </c>
      <c r="B140" s="175">
        <v>17944</v>
      </c>
      <c r="C140" s="176">
        <v>17944</v>
      </c>
      <c r="D140" s="177"/>
      <c r="E140" s="175">
        <f t="shared" si="4"/>
        <v>311.04177500433349</v>
      </c>
      <c r="F140" s="189">
        <v>5769</v>
      </c>
    </row>
    <row r="141" spans="1:6" s="1" customFormat="1" ht="19.5" customHeight="1">
      <c r="A141" s="178" t="s">
        <v>368</v>
      </c>
      <c r="B141" s="175">
        <v>400</v>
      </c>
      <c r="C141" s="176">
        <v>400</v>
      </c>
      <c r="D141" s="177">
        <f t="shared" si="5"/>
        <v>100</v>
      </c>
      <c r="E141" s="175" t="e">
        <f t="shared" si="4"/>
        <v>#DIV/0!</v>
      </c>
    </row>
    <row r="142" spans="1:6" s="1" customFormat="1" ht="19.5" customHeight="1">
      <c r="A142" s="178" t="s">
        <v>369</v>
      </c>
      <c r="B142" s="175">
        <v>0</v>
      </c>
      <c r="C142" s="176">
        <v>0</v>
      </c>
      <c r="D142" s="177"/>
      <c r="E142" s="175" t="e">
        <f t="shared" si="4"/>
        <v>#DIV/0!</v>
      </c>
      <c r="F142" s="189">
        <v>0</v>
      </c>
    </row>
    <row r="143" spans="1:6" s="1" customFormat="1" ht="19.5" customHeight="1">
      <c r="A143" s="178" t="s">
        <v>370</v>
      </c>
      <c r="B143" s="175">
        <v>35</v>
      </c>
      <c r="C143" s="176">
        <v>35</v>
      </c>
      <c r="D143" s="177"/>
      <c r="E143" s="175">
        <f t="shared" si="4"/>
        <v>175</v>
      </c>
      <c r="F143" s="190">
        <v>20</v>
      </c>
    </row>
    <row r="144" spans="1:6" s="184" customFormat="1" ht="19.5" customHeight="1">
      <c r="A144" s="180" t="s">
        <v>371</v>
      </c>
      <c r="B144" s="181">
        <v>18989</v>
      </c>
      <c r="C144" s="182">
        <v>18960</v>
      </c>
      <c r="D144" s="183">
        <f t="shared" si="5"/>
        <v>99.847280004212962</v>
      </c>
      <c r="E144" s="175">
        <f t="shared" si="4"/>
        <v>97.903542290612407</v>
      </c>
      <c r="F144" s="189">
        <v>19366</v>
      </c>
    </row>
    <row r="145" spans="1:6" s="1" customFormat="1" ht="19.5" customHeight="1">
      <c r="A145" s="178" t="s">
        <v>372</v>
      </c>
      <c r="B145" s="175">
        <v>6329</v>
      </c>
      <c r="C145" s="176">
        <v>6329</v>
      </c>
      <c r="D145" s="177">
        <f t="shared" si="5"/>
        <v>100</v>
      </c>
      <c r="E145" s="175">
        <f t="shared" si="4"/>
        <v>120.94400917255876</v>
      </c>
      <c r="F145" s="189">
        <v>5233</v>
      </c>
    </row>
    <row r="146" spans="1:6" s="1" customFormat="1" ht="19.5" customHeight="1">
      <c r="A146" s="178" t="s">
        <v>373</v>
      </c>
      <c r="B146" s="175">
        <v>2573</v>
      </c>
      <c r="C146" s="176">
        <v>2573</v>
      </c>
      <c r="D146" s="177">
        <f t="shared" si="5"/>
        <v>100</v>
      </c>
      <c r="E146" s="175">
        <f t="shared" si="4"/>
        <v>102.06267354224514</v>
      </c>
      <c r="F146" s="189">
        <v>2521</v>
      </c>
    </row>
    <row r="147" spans="1:6" s="1" customFormat="1" ht="19.5" customHeight="1">
      <c r="A147" s="178" t="s">
        <v>374</v>
      </c>
      <c r="B147" s="175">
        <v>2551</v>
      </c>
      <c r="C147" s="176">
        <v>2551</v>
      </c>
      <c r="D147" s="177">
        <f t="shared" si="5"/>
        <v>100</v>
      </c>
      <c r="E147" s="175">
        <f t="shared" si="4"/>
        <v>43.591934381408066</v>
      </c>
      <c r="F147" s="189">
        <v>5852</v>
      </c>
    </row>
    <row r="148" spans="1:6" s="1" customFormat="1" ht="19.5" customHeight="1">
      <c r="A148" s="178" t="s">
        <v>375</v>
      </c>
      <c r="B148" s="175">
        <v>0</v>
      </c>
      <c r="C148" s="176">
        <v>0</v>
      </c>
      <c r="D148" s="177" t="e">
        <f t="shared" si="5"/>
        <v>#DIV/0!</v>
      </c>
      <c r="E148" s="175">
        <f t="shared" si="4"/>
        <v>0</v>
      </c>
      <c r="F148" s="189">
        <v>20</v>
      </c>
    </row>
    <row r="149" spans="1:6" s="1" customFormat="1" ht="19.5" customHeight="1">
      <c r="A149" s="178" t="s">
        <v>376</v>
      </c>
      <c r="B149" s="175">
        <v>0</v>
      </c>
      <c r="C149" s="176">
        <v>0</v>
      </c>
      <c r="D149" s="177" t="e">
        <f t="shared" si="5"/>
        <v>#DIV/0!</v>
      </c>
      <c r="E149" s="175" t="e">
        <f t="shared" si="4"/>
        <v>#DIV/0!</v>
      </c>
      <c r="F149" s="189">
        <v>0</v>
      </c>
    </row>
    <row r="150" spans="1:6" s="1" customFormat="1" ht="19.5" customHeight="1">
      <c r="A150" s="178" t="s">
        <v>377</v>
      </c>
      <c r="B150" s="175">
        <v>3688</v>
      </c>
      <c r="C150" s="176">
        <v>3659</v>
      </c>
      <c r="D150" s="177"/>
      <c r="E150" s="175">
        <f t="shared" si="4"/>
        <v>95.785340314136121</v>
      </c>
      <c r="F150" s="189">
        <v>3820</v>
      </c>
    </row>
    <row r="151" spans="1:6" s="1" customFormat="1" ht="19.5" customHeight="1">
      <c r="A151" s="178" t="s">
        <v>378</v>
      </c>
      <c r="B151" s="175">
        <v>230</v>
      </c>
      <c r="C151" s="176">
        <v>230</v>
      </c>
      <c r="D151" s="177">
        <f t="shared" si="5"/>
        <v>100</v>
      </c>
      <c r="E151" s="175">
        <f t="shared" si="4"/>
        <v>124.32432432432432</v>
      </c>
      <c r="F151" s="189">
        <v>185</v>
      </c>
    </row>
    <row r="152" spans="1:6" s="1" customFormat="1" ht="19.5" customHeight="1">
      <c r="A152" s="178" t="s">
        <v>379</v>
      </c>
      <c r="B152" s="175">
        <v>2795</v>
      </c>
      <c r="C152" s="176">
        <v>2795</v>
      </c>
      <c r="D152" s="177">
        <f t="shared" si="5"/>
        <v>100</v>
      </c>
      <c r="E152" s="175">
        <f t="shared" si="4"/>
        <v>297.34042553191489</v>
      </c>
      <c r="F152" s="189">
        <v>940</v>
      </c>
    </row>
    <row r="153" spans="1:6" s="1" customFormat="1" ht="19.5" customHeight="1">
      <c r="A153" s="178" t="s">
        <v>445</v>
      </c>
      <c r="B153" s="175">
        <v>403</v>
      </c>
      <c r="C153" s="176">
        <v>403</v>
      </c>
      <c r="D153" s="177">
        <f t="shared" si="5"/>
        <v>100</v>
      </c>
      <c r="E153" s="175">
        <f t="shared" si="4"/>
        <v>104.94791666666667</v>
      </c>
      <c r="F153" s="189">
        <v>384</v>
      </c>
    </row>
    <row r="154" spans="1:6" s="1" customFormat="1" ht="19.5" customHeight="1">
      <c r="A154" s="178" t="s">
        <v>380</v>
      </c>
      <c r="B154" s="175">
        <v>0</v>
      </c>
      <c r="C154" s="176">
        <v>0</v>
      </c>
      <c r="D154" s="177" t="e">
        <f t="shared" si="5"/>
        <v>#DIV/0!</v>
      </c>
      <c r="E154" s="175" t="e">
        <f t="shared" si="4"/>
        <v>#DIV/0!</v>
      </c>
      <c r="F154" s="189">
        <v>0</v>
      </c>
    </row>
    <row r="155" spans="1:6" s="1" customFormat="1" ht="19.5" customHeight="1">
      <c r="A155" s="178" t="s">
        <v>381</v>
      </c>
      <c r="B155" s="175">
        <v>420</v>
      </c>
      <c r="C155" s="176">
        <v>420</v>
      </c>
      <c r="D155" s="177"/>
      <c r="E155" s="175">
        <f t="shared" si="4"/>
        <v>97.447795823665899</v>
      </c>
      <c r="F155" s="189">
        <v>431</v>
      </c>
    </row>
    <row r="156" spans="1:6" s="184" customFormat="1" ht="19.5" customHeight="1">
      <c r="A156" s="180" t="s">
        <v>382</v>
      </c>
      <c r="B156" s="181">
        <v>1563</v>
      </c>
      <c r="C156" s="182">
        <v>1563</v>
      </c>
      <c r="D156" s="183">
        <f t="shared" si="5"/>
        <v>100</v>
      </c>
      <c r="E156" s="175">
        <f t="shared" si="4"/>
        <v>40.78810020876827</v>
      </c>
      <c r="F156" s="190">
        <v>3832</v>
      </c>
    </row>
    <row r="157" spans="1:6" s="1" customFormat="1" ht="19.5" customHeight="1">
      <c r="A157" s="178" t="s">
        <v>383</v>
      </c>
      <c r="B157" s="175">
        <v>1134</v>
      </c>
      <c r="C157" s="176">
        <v>1134</v>
      </c>
      <c r="D157" s="177">
        <f t="shared" si="5"/>
        <v>100</v>
      </c>
      <c r="E157" s="175">
        <f t="shared" si="4"/>
        <v>40.298507462686565</v>
      </c>
      <c r="F157" s="189">
        <v>2814</v>
      </c>
    </row>
    <row r="158" spans="1:6" s="1" customFormat="1" ht="19.5" customHeight="1">
      <c r="A158" s="178" t="s">
        <v>384</v>
      </c>
      <c r="B158" s="175">
        <v>0</v>
      </c>
      <c r="C158" s="176">
        <v>0</v>
      </c>
      <c r="D158" s="177" t="e">
        <f t="shared" si="5"/>
        <v>#DIV/0!</v>
      </c>
      <c r="E158" s="175" t="e">
        <f t="shared" si="4"/>
        <v>#DIV/0!</v>
      </c>
      <c r="F158" s="189">
        <v>0</v>
      </c>
    </row>
    <row r="159" spans="1:6" s="1" customFormat="1" ht="19.5" customHeight="1">
      <c r="A159" s="178" t="s">
        <v>385</v>
      </c>
      <c r="B159" s="175">
        <v>0</v>
      </c>
      <c r="C159" s="176">
        <v>0</v>
      </c>
      <c r="D159" s="177"/>
      <c r="E159" s="175" t="e">
        <f t="shared" si="4"/>
        <v>#DIV/0!</v>
      </c>
      <c r="F159" s="189">
        <v>0</v>
      </c>
    </row>
    <row r="160" spans="1:6" s="1" customFormat="1" ht="19.5" customHeight="1">
      <c r="A160" s="178" t="s">
        <v>446</v>
      </c>
      <c r="B160" s="175">
        <v>29</v>
      </c>
      <c r="C160" s="176">
        <v>29</v>
      </c>
      <c r="D160" s="177"/>
      <c r="E160" s="175">
        <f t="shared" si="4"/>
        <v>17.901234567901234</v>
      </c>
      <c r="F160" s="189">
        <v>162</v>
      </c>
    </row>
    <row r="161" spans="1:6" s="1" customFormat="1" ht="19.5" customHeight="1">
      <c r="A161" s="178" t="s">
        <v>386</v>
      </c>
      <c r="B161" s="175">
        <v>0</v>
      </c>
      <c r="C161" s="176">
        <v>0</v>
      </c>
      <c r="D161" s="177" t="e">
        <f t="shared" si="5"/>
        <v>#DIV/0!</v>
      </c>
      <c r="E161" s="175" t="e">
        <f t="shared" si="4"/>
        <v>#DIV/0!</v>
      </c>
      <c r="F161" s="189">
        <v>0</v>
      </c>
    </row>
    <row r="162" spans="1:6" s="1" customFormat="1" ht="19.5" customHeight="1">
      <c r="A162" s="178" t="s">
        <v>387</v>
      </c>
      <c r="B162" s="175">
        <v>400</v>
      </c>
      <c r="C162" s="176">
        <v>400</v>
      </c>
      <c r="D162" s="177"/>
      <c r="E162" s="175">
        <f t="shared" si="4"/>
        <v>49.627791563275437</v>
      </c>
      <c r="F162" s="189">
        <v>806</v>
      </c>
    </row>
    <row r="163" spans="1:6" s="1" customFormat="1" ht="19.5" customHeight="1">
      <c r="A163" s="178" t="s">
        <v>388</v>
      </c>
      <c r="B163" s="175">
        <v>0</v>
      </c>
      <c r="C163" s="176">
        <v>0</v>
      </c>
      <c r="D163" s="177" t="e">
        <f t="shared" si="5"/>
        <v>#DIV/0!</v>
      </c>
      <c r="E163" s="175">
        <f t="shared" si="4"/>
        <v>0</v>
      </c>
      <c r="F163" s="189">
        <v>50</v>
      </c>
    </row>
    <row r="164" spans="1:6" s="184" customFormat="1" ht="19.5" customHeight="1">
      <c r="A164" s="180" t="s">
        <v>389</v>
      </c>
      <c r="B164" s="181">
        <v>290</v>
      </c>
      <c r="C164" s="182">
        <v>290</v>
      </c>
      <c r="D164" s="183">
        <f t="shared" si="5"/>
        <v>100</v>
      </c>
      <c r="E164" s="175">
        <f t="shared" si="4"/>
        <v>44.615384615384613</v>
      </c>
      <c r="F164" s="190">
        <v>650</v>
      </c>
    </row>
    <row r="165" spans="1:6" s="1" customFormat="1" ht="19.5" customHeight="1">
      <c r="A165" s="178" t="s">
        <v>390</v>
      </c>
      <c r="B165" s="175">
        <v>0</v>
      </c>
      <c r="C165" s="176">
        <v>0</v>
      </c>
      <c r="D165" s="177" t="e">
        <f t="shared" si="5"/>
        <v>#DIV/0!</v>
      </c>
      <c r="E165" s="175" t="e">
        <f t="shared" si="4"/>
        <v>#DIV/0!</v>
      </c>
      <c r="F165" s="189">
        <v>0</v>
      </c>
    </row>
    <row r="166" spans="1:6" s="1" customFormat="1" ht="19.5" customHeight="1">
      <c r="A166" s="178" t="s">
        <v>391</v>
      </c>
      <c r="B166" s="175">
        <v>0</v>
      </c>
      <c r="C166" s="176">
        <v>0</v>
      </c>
      <c r="D166" s="177"/>
      <c r="E166" s="175" t="e">
        <f t="shared" si="4"/>
        <v>#DIV/0!</v>
      </c>
      <c r="F166" s="189">
        <v>0</v>
      </c>
    </row>
    <row r="167" spans="1:6" s="1" customFormat="1" ht="19.5" customHeight="1">
      <c r="A167" s="178" t="s">
        <v>392</v>
      </c>
      <c r="B167" s="175">
        <v>0</v>
      </c>
      <c r="C167" s="176">
        <v>0</v>
      </c>
      <c r="D167" s="177"/>
      <c r="E167" s="175" t="e">
        <f t="shared" si="4"/>
        <v>#DIV/0!</v>
      </c>
      <c r="F167" s="189">
        <v>0</v>
      </c>
    </row>
    <row r="168" spans="1:6" s="1" customFormat="1" ht="19.5" customHeight="1">
      <c r="A168" s="178" t="s">
        <v>393</v>
      </c>
      <c r="B168" s="175">
        <v>95</v>
      </c>
      <c r="C168" s="176">
        <v>95</v>
      </c>
      <c r="D168" s="177"/>
      <c r="E168" s="175">
        <f t="shared" si="4"/>
        <v>100</v>
      </c>
      <c r="F168" s="189">
        <v>95</v>
      </c>
    </row>
    <row r="169" spans="1:6" s="1" customFormat="1" ht="19.5" customHeight="1">
      <c r="A169" s="178" t="s">
        <v>394</v>
      </c>
      <c r="B169" s="175">
        <v>165</v>
      </c>
      <c r="C169" s="176">
        <v>165</v>
      </c>
      <c r="D169" s="177">
        <f t="shared" si="5"/>
        <v>100</v>
      </c>
      <c r="E169" s="175">
        <f t="shared" si="4"/>
        <v>39.285714285714285</v>
      </c>
      <c r="F169" s="189">
        <v>420</v>
      </c>
    </row>
    <row r="170" spans="1:6" s="1" customFormat="1" ht="19.5" customHeight="1">
      <c r="A170" s="178" t="s">
        <v>395</v>
      </c>
      <c r="B170" s="175">
        <v>0</v>
      </c>
      <c r="C170" s="176">
        <v>0</v>
      </c>
      <c r="D170" s="177" t="e">
        <f t="shared" si="5"/>
        <v>#DIV/0!</v>
      </c>
      <c r="E170" s="175" t="e">
        <f t="shared" si="4"/>
        <v>#DIV/0!</v>
      </c>
      <c r="F170" s="189">
        <v>0</v>
      </c>
    </row>
    <row r="171" spans="1:6" s="1" customFormat="1" ht="19.5" customHeight="1">
      <c r="A171" s="178" t="s">
        <v>396</v>
      </c>
      <c r="B171" s="175">
        <v>30</v>
      </c>
      <c r="C171" s="176">
        <v>30</v>
      </c>
      <c r="D171" s="177"/>
      <c r="E171" s="175">
        <f t="shared" si="4"/>
        <v>22.222222222222221</v>
      </c>
      <c r="F171" s="189">
        <v>135</v>
      </c>
    </row>
    <row r="172" spans="1:6" s="1" customFormat="1" ht="19.5" customHeight="1">
      <c r="A172" s="178" t="s">
        <v>397</v>
      </c>
      <c r="B172" s="175">
        <v>0</v>
      </c>
      <c r="C172" s="176">
        <v>0</v>
      </c>
      <c r="D172" s="177" t="e">
        <f t="shared" si="5"/>
        <v>#DIV/0!</v>
      </c>
      <c r="E172" s="175" t="e">
        <f t="shared" si="4"/>
        <v>#DIV/0!</v>
      </c>
      <c r="F172" s="190">
        <v>0</v>
      </c>
    </row>
    <row r="173" spans="1:6" s="184" customFormat="1" ht="19.5" customHeight="1">
      <c r="A173" s="180" t="s">
        <v>398</v>
      </c>
      <c r="B173" s="181">
        <v>1501</v>
      </c>
      <c r="C173" s="182">
        <v>1501</v>
      </c>
      <c r="D173" s="177">
        <f t="shared" si="5"/>
        <v>100</v>
      </c>
      <c r="E173" s="175">
        <f t="shared" si="4"/>
        <v>26.817938181168483</v>
      </c>
      <c r="F173" s="190">
        <v>5597</v>
      </c>
    </row>
    <row r="174" spans="1:6" s="1" customFormat="1" ht="19.5" customHeight="1">
      <c r="A174" s="178" t="s">
        <v>399</v>
      </c>
      <c r="B174" s="175">
        <v>200</v>
      </c>
      <c r="C174" s="176">
        <v>200</v>
      </c>
      <c r="D174" s="177">
        <f t="shared" si="5"/>
        <v>100</v>
      </c>
      <c r="E174" s="175">
        <f t="shared" si="4"/>
        <v>229.88505747126436</v>
      </c>
      <c r="F174" s="189">
        <v>87</v>
      </c>
    </row>
    <row r="175" spans="1:6" s="1" customFormat="1" ht="19.5" customHeight="1">
      <c r="A175" s="178" t="s">
        <v>400</v>
      </c>
      <c r="B175" s="175">
        <v>1301</v>
      </c>
      <c r="C175" s="176">
        <v>1301</v>
      </c>
      <c r="D175" s="177">
        <f t="shared" si="5"/>
        <v>100</v>
      </c>
      <c r="E175" s="175">
        <f t="shared" si="4"/>
        <v>23.611615245009073</v>
      </c>
      <c r="F175" s="189">
        <v>5510</v>
      </c>
    </row>
    <row r="176" spans="1:6" s="1" customFormat="1" ht="19.5" customHeight="1">
      <c r="A176" s="178" t="s">
        <v>401</v>
      </c>
      <c r="B176" s="175">
        <v>0</v>
      </c>
      <c r="C176" s="176">
        <v>0</v>
      </c>
      <c r="D176" s="177" t="e">
        <f t="shared" si="5"/>
        <v>#DIV/0!</v>
      </c>
      <c r="E176" s="175" t="e">
        <f t="shared" si="4"/>
        <v>#DIV/0!</v>
      </c>
      <c r="F176" s="189">
        <v>0</v>
      </c>
    </row>
    <row r="177" spans="1:6" s="1" customFormat="1" ht="19.5" customHeight="1">
      <c r="A177" s="178" t="s">
        <v>402</v>
      </c>
      <c r="B177" s="175">
        <v>0</v>
      </c>
      <c r="C177" s="176">
        <v>0</v>
      </c>
      <c r="D177" s="177"/>
      <c r="E177" s="175" t="e">
        <f t="shared" si="4"/>
        <v>#DIV/0!</v>
      </c>
      <c r="F177" s="190">
        <v>0</v>
      </c>
    </row>
    <row r="178" spans="1:6" s="184" customFormat="1" ht="19.5" customHeight="1">
      <c r="A178" s="180" t="s">
        <v>403</v>
      </c>
      <c r="B178" s="181">
        <v>15</v>
      </c>
      <c r="C178" s="182">
        <v>15</v>
      </c>
      <c r="D178" s="183"/>
      <c r="E178" s="175">
        <f t="shared" si="4"/>
        <v>1500</v>
      </c>
      <c r="F178" s="189">
        <v>1</v>
      </c>
    </row>
    <row r="179" spans="1:6" s="1" customFormat="1" ht="19.5" customHeight="1">
      <c r="A179" s="178" t="s">
        <v>404</v>
      </c>
      <c r="B179" s="175">
        <v>15</v>
      </c>
      <c r="C179" s="176">
        <v>15</v>
      </c>
      <c r="D179" s="177">
        <f t="shared" si="5"/>
        <v>100</v>
      </c>
      <c r="E179" s="175" t="e">
        <f t="shared" si="4"/>
        <v>#DIV/0!</v>
      </c>
      <c r="F179" s="189">
        <v>0</v>
      </c>
    </row>
    <row r="180" spans="1:6" s="1" customFormat="1" ht="19.5" customHeight="1">
      <c r="A180" s="178" t="s">
        <v>405</v>
      </c>
      <c r="B180" s="175">
        <v>0</v>
      </c>
      <c r="C180" s="176">
        <v>0</v>
      </c>
      <c r="D180" s="177"/>
      <c r="E180" s="175" t="e">
        <f t="shared" si="4"/>
        <v>#DIV/0!</v>
      </c>
      <c r="F180" s="189">
        <v>0</v>
      </c>
    </row>
    <row r="181" spans="1:6" s="1" customFormat="1" ht="19.5" customHeight="1">
      <c r="A181" s="178" t="s">
        <v>406</v>
      </c>
      <c r="B181" s="175">
        <v>0</v>
      </c>
      <c r="C181" s="176">
        <v>0</v>
      </c>
      <c r="D181" s="177"/>
      <c r="E181" s="175" t="e">
        <f t="shared" si="4"/>
        <v>#DIV/0!</v>
      </c>
      <c r="F181" s="189">
        <v>0</v>
      </c>
    </row>
    <row r="182" spans="1:6" s="1" customFormat="1" ht="19.5" customHeight="1">
      <c r="A182" s="178" t="s">
        <v>407</v>
      </c>
      <c r="B182" s="175">
        <v>0</v>
      </c>
      <c r="C182" s="176">
        <v>0</v>
      </c>
      <c r="D182" s="177"/>
      <c r="E182" s="175" t="e">
        <f t="shared" si="4"/>
        <v>#DIV/0!</v>
      </c>
      <c r="F182" s="189">
        <v>0</v>
      </c>
    </row>
    <row r="183" spans="1:6" s="1" customFormat="1" ht="19.5" customHeight="1">
      <c r="A183" s="178" t="s">
        <v>408</v>
      </c>
      <c r="B183" s="175">
        <v>0</v>
      </c>
      <c r="C183" s="176">
        <v>0</v>
      </c>
      <c r="D183" s="177"/>
      <c r="E183" s="175">
        <f t="shared" si="4"/>
        <v>0</v>
      </c>
      <c r="F183" s="190">
        <v>1</v>
      </c>
    </row>
    <row r="184" spans="1:6" s="184" customFormat="1" ht="19.5" customHeight="1">
      <c r="A184" s="180" t="s">
        <v>409</v>
      </c>
      <c r="B184" s="181">
        <v>0</v>
      </c>
      <c r="C184" s="182">
        <v>0</v>
      </c>
      <c r="D184" s="183" t="e">
        <f t="shared" si="5"/>
        <v>#DIV/0!</v>
      </c>
      <c r="E184" s="175" t="e">
        <f t="shared" si="4"/>
        <v>#DIV/0!</v>
      </c>
      <c r="F184" s="189">
        <v>0</v>
      </c>
    </row>
    <row r="185" spans="1:6" s="1" customFormat="1" ht="19.5" customHeight="1">
      <c r="A185" s="178" t="s">
        <v>410</v>
      </c>
      <c r="B185" s="175">
        <v>0</v>
      </c>
      <c r="C185" s="176">
        <v>0</v>
      </c>
      <c r="D185" s="177"/>
      <c r="E185" s="175" t="e">
        <f t="shared" si="4"/>
        <v>#DIV/0!</v>
      </c>
      <c r="F185" s="189">
        <v>0</v>
      </c>
    </row>
    <row r="186" spans="1:6" s="1" customFormat="1" ht="19.5" customHeight="1">
      <c r="A186" s="178" t="s">
        <v>411</v>
      </c>
      <c r="B186" s="175">
        <v>0</v>
      </c>
      <c r="C186" s="176">
        <v>0</v>
      </c>
      <c r="D186" s="177"/>
      <c r="E186" s="175" t="e">
        <f t="shared" si="4"/>
        <v>#DIV/0!</v>
      </c>
      <c r="F186" s="189">
        <v>0</v>
      </c>
    </row>
    <row r="187" spans="1:6" s="1" customFormat="1" ht="19.5" customHeight="1">
      <c r="A187" s="178" t="s">
        <v>412</v>
      </c>
      <c r="B187" s="175">
        <v>0</v>
      </c>
      <c r="C187" s="176">
        <v>0</v>
      </c>
      <c r="D187" s="177"/>
      <c r="E187" s="175" t="e">
        <f t="shared" si="4"/>
        <v>#DIV/0!</v>
      </c>
      <c r="F187" s="189">
        <v>0</v>
      </c>
    </row>
    <row r="188" spans="1:6" s="1" customFormat="1" ht="19.5" customHeight="1">
      <c r="A188" s="178" t="s">
        <v>413</v>
      </c>
      <c r="B188" s="175">
        <v>0</v>
      </c>
      <c r="C188" s="176">
        <v>0</v>
      </c>
      <c r="D188" s="177"/>
      <c r="E188" s="175" t="e">
        <f t="shared" si="4"/>
        <v>#DIV/0!</v>
      </c>
      <c r="F188" s="189">
        <v>0</v>
      </c>
    </row>
    <row r="189" spans="1:6" s="1" customFormat="1" ht="19.5" customHeight="1">
      <c r="A189" s="178" t="s">
        <v>414</v>
      </c>
      <c r="B189" s="175">
        <v>0</v>
      </c>
      <c r="C189" s="176">
        <v>0</v>
      </c>
      <c r="D189" s="177"/>
      <c r="E189" s="175" t="e">
        <f t="shared" si="4"/>
        <v>#DIV/0!</v>
      </c>
      <c r="F189" s="189">
        <v>0</v>
      </c>
    </row>
    <row r="190" spans="1:6" s="1" customFormat="1" ht="19.5" customHeight="1">
      <c r="A190" s="178" t="s">
        <v>372</v>
      </c>
      <c r="B190" s="175">
        <v>0</v>
      </c>
      <c r="C190" s="176">
        <v>0</v>
      </c>
      <c r="D190" s="177"/>
      <c r="E190" s="175" t="e">
        <f t="shared" si="4"/>
        <v>#DIV/0!</v>
      </c>
      <c r="F190" s="189">
        <v>0</v>
      </c>
    </row>
    <row r="191" spans="1:6" s="1" customFormat="1" ht="19.5" customHeight="1">
      <c r="A191" s="178" t="s">
        <v>415</v>
      </c>
      <c r="B191" s="175">
        <v>0</v>
      </c>
      <c r="C191" s="176">
        <v>0</v>
      </c>
      <c r="D191" s="177"/>
      <c r="E191" s="175" t="e">
        <f t="shared" si="4"/>
        <v>#DIV/0!</v>
      </c>
      <c r="F191" s="189">
        <v>0</v>
      </c>
    </row>
    <row r="192" spans="1:6" s="1" customFormat="1" ht="19.5" customHeight="1">
      <c r="A192" s="178" t="s">
        <v>416</v>
      </c>
      <c r="B192" s="175">
        <v>0</v>
      </c>
      <c r="C192" s="176">
        <v>0</v>
      </c>
      <c r="D192" s="177"/>
      <c r="E192" s="175" t="e">
        <f t="shared" si="4"/>
        <v>#DIV/0!</v>
      </c>
      <c r="F192" s="189">
        <v>0</v>
      </c>
    </row>
    <row r="193" spans="1:6" s="1" customFormat="1" ht="19.5" customHeight="1">
      <c r="A193" s="178" t="s">
        <v>417</v>
      </c>
      <c r="B193" s="175">
        <v>0</v>
      </c>
      <c r="C193" s="176">
        <v>0</v>
      </c>
      <c r="D193" s="177"/>
      <c r="E193" s="175" t="e">
        <f t="shared" si="4"/>
        <v>#DIV/0!</v>
      </c>
      <c r="F193" s="190">
        <v>0</v>
      </c>
    </row>
    <row r="194" spans="1:6" s="184" customFormat="1" ht="19.5" customHeight="1">
      <c r="A194" s="180" t="s">
        <v>418</v>
      </c>
      <c r="B194" s="181">
        <v>3533</v>
      </c>
      <c r="C194" s="182">
        <v>3533</v>
      </c>
      <c r="D194" s="183"/>
      <c r="E194" s="175">
        <f t="shared" si="4"/>
        <v>189.23406534547402</v>
      </c>
      <c r="F194" s="190">
        <v>1867</v>
      </c>
    </row>
    <row r="195" spans="1:6" s="1" customFormat="1" ht="19.5" customHeight="1">
      <c r="A195" s="178" t="s">
        <v>419</v>
      </c>
      <c r="B195" s="175">
        <v>3375</v>
      </c>
      <c r="C195" s="176">
        <v>3375</v>
      </c>
      <c r="D195" s="177">
        <f t="shared" si="5"/>
        <v>100</v>
      </c>
      <c r="E195" s="175">
        <f t="shared" si="4"/>
        <v>197.02276707530649</v>
      </c>
      <c r="F195" s="189">
        <v>1713</v>
      </c>
    </row>
    <row r="196" spans="1:6" s="1" customFormat="1" ht="19.5" customHeight="1">
      <c r="A196" s="178" t="s">
        <v>420</v>
      </c>
      <c r="B196" s="175">
        <v>0</v>
      </c>
      <c r="C196" s="176">
        <v>0</v>
      </c>
      <c r="D196" s="177" t="e">
        <f t="shared" si="5"/>
        <v>#DIV/0!</v>
      </c>
      <c r="E196" s="175" t="e">
        <f t="shared" si="4"/>
        <v>#DIV/0!</v>
      </c>
      <c r="F196" s="189"/>
    </row>
    <row r="197" spans="1:6" s="1" customFormat="1" ht="19.5" customHeight="1">
      <c r="A197" s="178" t="s">
        <v>421</v>
      </c>
      <c r="B197" s="175">
        <v>0</v>
      </c>
      <c r="C197" s="176">
        <v>0</v>
      </c>
      <c r="D197" s="177" t="e">
        <f t="shared" si="5"/>
        <v>#DIV/0!</v>
      </c>
      <c r="E197" s="175" t="e">
        <f t="shared" si="4"/>
        <v>#DIV/0!</v>
      </c>
      <c r="F197" s="189">
        <v>0</v>
      </c>
    </row>
    <row r="198" spans="1:6" s="1" customFormat="1" ht="19.5" customHeight="1">
      <c r="A198" s="178" t="s">
        <v>422</v>
      </c>
      <c r="B198" s="175">
        <v>155</v>
      </c>
      <c r="C198" s="176">
        <v>155</v>
      </c>
      <c r="D198" s="177"/>
      <c r="E198" s="175">
        <f t="shared" ref="E198:E223" si="6">C198*100/F198</f>
        <v>103.33333333333333</v>
      </c>
      <c r="F198" s="190">
        <v>150</v>
      </c>
    </row>
    <row r="199" spans="1:6" s="1" customFormat="1" ht="19.5" customHeight="1">
      <c r="A199" s="178" t="s">
        <v>423</v>
      </c>
      <c r="B199" s="175">
        <v>3</v>
      </c>
      <c r="C199" s="176">
        <v>3</v>
      </c>
      <c r="D199" s="177"/>
      <c r="E199" s="175">
        <f t="shared" si="6"/>
        <v>75</v>
      </c>
      <c r="F199" s="189">
        <v>4</v>
      </c>
    </row>
    <row r="200" spans="1:6" s="1" customFormat="1" ht="19.5" customHeight="1">
      <c r="A200" s="178" t="s">
        <v>424</v>
      </c>
      <c r="B200" s="175">
        <v>0</v>
      </c>
      <c r="C200" s="176">
        <v>0</v>
      </c>
      <c r="D200" s="177"/>
      <c r="E200" s="175" t="e">
        <f t="shared" si="6"/>
        <v>#DIV/0!</v>
      </c>
      <c r="F200" s="189"/>
    </row>
    <row r="201" spans="1:6" s="184" customFormat="1" ht="19.5" customHeight="1">
      <c r="A201" s="180" t="s">
        <v>425</v>
      </c>
      <c r="B201" s="181">
        <v>13252</v>
      </c>
      <c r="C201" s="182">
        <v>13252</v>
      </c>
      <c r="D201" s="183">
        <f t="shared" ref="D201:D223" si="7">C201*100/B201</f>
        <v>100</v>
      </c>
      <c r="E201" s="175">
        <f t="shared" si="6"/>
        <v>151.45142857142858</v>
      </c>
      <c r="F201" s="189">
        <v>8750</v>
      </c>
    </row>
    <row r="202" spans="1:6" s="1" customFormat="1" ht="19.5" customHeight="1">
      <c r="A202" s="178" t="s">
        <v>426</v>
      </c>
      <c r="B202" s="175">
        <v>13252</v>
      </c>
      <c r="C202" s="176">
        <v>13252</v>
      </c>
      <c r="D202" s="177">
        <f t="shared" si="7"/>
        <v>100</v>
      </c>
      <c r="E202" s="175">
        <f t="shared" si="6"/>
        <v>151.45142857142858</v>
      </c>
      <c r="F202" s="190">
        <v>8750</v>
      </c>
    </row>
    <row r="203" spans="1:6" s="1" customFormat="1" ht="19.5" customHeight="1">
      <c r="A203" s="178" t="s">
        <v>427</v>
      </c>
      <c r="B203" s="175">
        <v>0</v>
      </c>
      <c r="C203" s="176">
        <v>0</v>
      </c>
      <c r="D203" s="177"/>
      <c r="E203" s="175" t="e">
        <f t="shared" si="6"/>
        <v>#DIV/0!</v>
      </c>
      <c r="F203" s="189"/>
    </row>
    <row r="204" spans="1:6" s="1" customFormat="1" ht="19.5" customHeight="1">
      <c r="A204" s="178" t="s">
        <v>428</v>
      </c>
      <c r="B204" s="175">
        <v>0</v>
      </c>
      <c r="C204" s="176">
        <v>0</v>
      </c>
      <c r="D204" s="177" t="e">
        <f t="shared" si="7"/>
        <v>#DIV/0!</v>
      </c>
      <c r="E204" s="175" t="e">
        <f t="shared" si="6"/>
        <v>#DIV/0!</v>
      </c>
      <c r="F204" s="189"/>
    </row>
    <row r="205" spans="1:6" s="184" customFormat="1" ht="19.5" customHeight="1">
      <c r="A205" s="180" t="s">
        <v>429</v>
      </c>
      <c r="B205" s="181">
        <v>679</v>
      </c>
      <c r="C205" s="182">
        <v>679</v>
      </c>
      <c r="D205" s="183">
        <f t="shared" si="7"/>
        <v>100</v>
      </c>
      <c r="E205" s="175">
        <f t="shared" si="6"/>
        <v>69.215086646279303</v>
      </c>
      <c r="F205" s="189">
        <v>981</v>
      </c>
    </row>
    <row r="206" spans="1:6" s="1" customFormat="1" ht="19.5" customHeight="1">
      <c r="A206" s="178" t="s">
        <v>430</v>
      </c>
      <c r="B206" s="175">
        <v>385</v>
      </c>
      <c r="C206" s="176">
        <v>385</v>
      </c>
      <c r="D206" s="177"/>
      <c r="E206" s="175">
        <f t="shared" si="6"/>
        <v>190.59405940594058</v>
      </c>
      <c r="F206" s="189">
        <v>202</v>
      </c>
    </row>
    <row r="207" spans="1:6" s="1" customFormat="1" ht="19.5" customHeight="1">
      <c r="A207" s="178" t="s">
        <v>431</v>
      </c>
      <c r="B207" s="175">
        <v>0</v>
      </c>
      <c r="C207" s="176">
        <v>0</v>
      </c>
      <c r="D207" s="177"/>
      <c r="E207" s="175" t="e">
        <f t="shared" si="6"/>
        <v>#DIV/0!</v>
      </c>
      <c r="F207" s="189">
        <v>0</v>
      </c>
    </row>
    <row r="208" spans="1:6" s="1" customFormat="1" ht="19.5" customHeight="1">
      <c r="A208" s="178" t="s">
        <v>432</v>
      </c>
      <c r="B208" s="175">
        <v>0</v>
      </c>
      <c r="C208" s="176">
        <v>0</v>
      </c>
      <c r="D208" s="177" t="e">
        <f t="shared" si="7"/>
        <v>#DIV/0!</v>
      </c>
      <c r="E208" s="175" t="e">
        <f t="shared" si="6"/>
        <v>#DIV/0!</v>
      </c>
      <c r="F208" s="190">
        <v>0</v>
      </c>
    </row>
    <row r="209" spans="1:6" s="1" customFormat="1" ht="19.5" customHeight="1">
      <c r="A209" s="178" t="s">
        <v>433</v>
      </c>
      <c r="B209" s="175">
        <v>294</v>
      </c>
      <c r="C209" s="176">
        <v>294</v>
      </c>
      <c r="D209" s="177">
        <f t="shared" si="7"/>
        <v>100</v>
      </c>
      <c r="E209" s="175">
        <f t="shared" si="6"/>
        <v>93.630573248407643</v>
      </c>
      <c r="F209" s="190">
        <v>314</v>
      </c>
    </row>
    <row r="210" spans="1:6" s="1" customFormat="1" ht="19.5" customHeight="1">
      <c r="A210" s="178" t="s">
        <v>434</v>
      </c>
      <c r="B210" s="175">
        <v>0</v>
      </c>
      <c r="C210" s="176">
        <v>0</v>
      </c>
      <c r="D210" s="177"/>
      <c r="E210" s="175">
        <f t="shared" si="6"/>
        <v>0</v>
      </c>
      <c r="F210" s="189">
        <v>465</v>
      </c>
    </row>
    <row r="211" spans="1:6" s="184" customFormat="1" ht="19.5" customHeight="1">
      <c r="A211" s="180" t="s">
        <v>435</v>
      </c>
      <c r="B211" s="181">
        <v>0</v>
      </c>
      <c r="C211" s="182">
        <v>0</v>
      </c>
      <c r="D211" s="183"/>
      <c r="E211" s="175" t="e">
        <f t="shared" si="6"/>
        <v>#DIV/0!</v>
      </c>
      <c r="F211" s="190"/>
    </row>
    <row r="212" spans="1:6" s="184" customFormat="1" ht="19.5" customHeight="1">
      <c r="A212" s="180" t="s">
        <v>436</v>
      </c>
      <c r="B212" s="181">
        <v>584</v>
      </c>
      <c r="C212" s="182">
        <v>584</v>
      </c>
      <c r="D212" s="183">
        <f t="shared" si="7"/>
        <v>100</v>
      </c>
      <c r="E212" s="175">
        <f t="shared" si="6"/>
        <v>121.66666666666667</v>
      </c>
      <c r="F212" s="190">
        <v>480</v>
      </c>
    </row>
    <row r="213" spans="1:6" s="1" customFormat="1" ht="19.5" customHeight="1">
      <c r="A213" s="178" t="s">
        <v>437</v>
      </c>
      <c r="B213" s="175">
        <v>0</v>
      </c>
      <c r="C213" s="176">
        <v>0</v>
      </c>
      <c r="D213" s="177" t="e">
        <f t="shared" si="7"/>
        <v>#DIV/0!</v>
      </c>
      <c r="E213" s="175" t="e">
        <f t="shared" si="6"/>
        <v>#DIV/0!</v>
      </c>
      <c r="F213" s="189">
        <v>0</v>
      </c>
    </row>
    <row r="214" spans="1:6" s="1" customFormat="1" ht="19.5" customHeight="1">
      <c r="A214" s="178" t="s">
        <v>438</v>
      </c>
      <c r="B214" s="175">
        <v>584</v>
      </c>
      <c r="C214" s="176">
        <v>584</v>
      </c>
      <c r="D214" s="177"/>
      <c r="E214" s="175">
        <f t="shared" si="6"/>
        <v>121.66666666666667</v>
      </c>
      <c r="F214" s="189">
        <v>480</v>
      </c>
    </row>
    <row r="215" spans="1:6" s="184" customFormat="1" ht="19.5" customHeight="1">
      <c r="A215" s="180" t="s">
        <v>439</v>
      </c>
      <c r="B215" s="181">
        <v>595</v>
      </c>
      <c r="C215" s="182">
        <v>595</v>
      </c>
      <c r="D215" s="183">
        <f t="shared" si="7"/>
        <v>100</v>
      </c>
      <c r="E215" s="175">
        <f t="shared" si="6"/>
        <v>179.75830815709969</v>
      </c>
      <c r="F215" s="189">
        <v>331</v>
      </c>
    </row>
    <row r="216" spans="1:6" s="1" customFormat="1" ht="19.5" customHeight="1">
      <c r="A216" s="178" t="s">
        <v>447</v>
      </c>
      <c r="B216" s="175">
        <v>0</v>
      </c>
      <c r="C216" s="176">
        <v>0</v>
      </c>
      <c r="D216" s="177"/>
      <c r="E216" s="175" t="e">
        <f t="shared" si="6"/>
        <v>#DIV/0!</v>
      </c>
      <c r="F216" s="190">
        <v>0</v>
      </c>
    </row>
    <row r="217" spans="1:6" s="1" customFormat="1" ht="19.5" customHeight="1">
      <c r="A217" s="178" t="s">
        <v>448</v>
      </c>
      <c r="B217" s="175">
        <v>0</v>
      </c>
      <c r="C217" s="176">
        <v>0</v>
      </c>
      <c r="D217" s="177" t="e">
        <f t="shared" si="7"/>
        <v>#DIV/0!</v>
      </c>
      <c r="E217" s="175" t="e">
        <f t="shared" si="6"/>
        <v>#DIV/0!</v>
      </c>
      <c r="F217" s="189"/>
    </row>
    <row r="218" spans="1:6" s="1" customFormat="1" ht="19.5" customHeight="1">
      <c r="A218" s="178" t="s">
        <v>449</v>
      </c>
      <c r="B218" s="175">
        <v>595</v>
      </c>
      <c r="C218" s="176">
        <v>595</v>
      </c>
      <c r="D218" s="177">
        <f t="shared" si="7"/>
        <v>100</v>
      </c>
      <c r="E218" s="175">
        <f t="shared" si="6"/>
        <v>179.75830815709969</v>
      </c>
      <c r="F218" s="189">
        <v>331</v>
      </c>
    </row>
    <row r="219" spans="1:6" s="184" customFormat="1" ht="19.5" customHeight="1">
      <c r="A219" s="180" t="s">
        <v>440</v>
      </c>
      <c r="B219" s="181">
        <v>9</v>
      </c>
      <c r="C219" s="182">
        <v>9</v>
      </c>
      <c r="D219" s="183"/>
      <c r="E219" s="175" t="e">
        <f t="shared" si="6"/>
        <v>#DIV/0!</v>
      </c>
      <c r="F219" s="190"/>
    </row>
    <row r="220" spans="1:6" s="1" customFormat="1" ht="19.5" customHeight="1">
      <c r="A220" s="178" t="s">
        <v>450</v>
      </c>
      <c r="B220" s="175">
        <v>0</v>
      </c>
      <c r="C220" s="176">
        <v>0</v>
      </c>
      <c r="D220" s="177" t="e">
        <f>C220*100/B220</f>
        <v>#DIV/0!</v>
      </c>
      <c r="E220" s="175" t="e">
        <f t="shared" si="6"/>
        <v>#DIV/0!</v>
      </c>
      <c r="F220" s="189"/>
    </row>
    <row r="221" spans="1:6" s="1" customFormat="1" ht="19.5" customHeight="1">
      <c r="A221" s="178" t="s">
        <v>451</v>
      </c>
      <c r="B221" s="175">
        <v>0</v>
      </c>
      <c r="C221" s="176">
        <v>0</v>
      </c>
      <c r="D221" s="177"/>
      <c r="E221" s="175" t="e">
        <f t="shared" si="6"/>
        <v>#DIV/0!</v>
      </c>
      <c r="F221" s="189"/>
    </row>
    <row r="222" spans="1:6" s="1" customFormat="1" ht="19.5" customHeight="1">
      <c r="A222" s="178" t="s">
        <v>452</v>
      </c>
      <c r="B222" s="175">
        <v>9</v>
      </c>
      <c r="C222" s="176">
        <v>9</v>
      </c>
      <c r="D222" s="177"/>
      <c r="E222" s="175" t="e">
        <f t="shared" si="6"/>
        <v>#DIV/0!</v>
      </c>
      <c r="F222" s="189"/>
    </row>
    <row r="223" spans="1:6" s="187" customFormat="1" ht="21" customHeight="1">
      <c r="A223" s="179" t="s">
        <v>163</v>
      </c>
      <c r="B223" s="186">
        <v>138231</v>
      </c>
      <c r="C223" s="186">
        <v>138202</v>
      </c>
      <c r="D223" s="193">
        <f t="shared" si="7"/>
        <v>99.979020624896009</v>
      </c>
      <c r="E223" s="175">
        <f t="shared" si="6"/>
        <v>115.58927092829721</v>
      </c>
      <c r="F223" s="174">
        <v>119563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E2"/>
  </mergeCells>
  <phoneticPr fontId="1" type="noConversion"/>
  <printOptions horizontalCentered="1"/>
  <pageMargins left="0.86" right="0.74803149606299213" top="0.98425196850393704" bottom="0.98425196850393704" header="0.31496062992125984" footer="0.31496062992125984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5"/>
  <sheetViews>
    <sheetView showGridLines="0" workbookViewId="0">
      <selection activeCell="A2" sqref="A2:D2"/>
    </sheetView>
  </sheetViews>
  <sheetFormatPr defaultColWidth="54.625" defaultRowHeight="48" customHeight="1"/>
  <cols>
    <col min="1" max="1" width="35.625" style="1" customWidth="1"/>
    <col min="2" max="4" width="15.625" style="1" customWidth="1"/>
    <col min="5" max="5" width="14.625" style="1" customWidth="1"/>
    <col min="6" max="16384" width="54.625" style="10"/>
  </cols>
  <sheetData>
    <row r="1" spans="1:8" s="7" customFormat="1" ht="20.100000000000001" customHeight="1">
      <c r="A1" s="60" t="s">
        <v>91</v>
      </c>
      <c r="B1" s="25"/>
      <c r="C1" s="25"/>
      <c r="D1" s="25"/>
      <c r="E1" s="4"/>
      <c r="F1" s="4"/>
      <c r="G1" s="4"/>
      <c r="H1" s="4"/>
    </row>
    <row r="2" spans="1:8" s="8" customFormat="1" ht="50.1" customHeight="1">
      <c r="A2" s="224" t="s">
        <v>181</v>
      </c>
      <c r="B2" s="224"/>
      <c r="C2" s="224"/>
      <c r="D2" s="224"/>
    </row>
    <row r="3" spans="1:8" s="1" customFormat="1" ht="24" customHeight="1" thickBot="1">
      <c r="A3" s="95"/>
      <c r="B3" s="95"/>
      <c r="C3" s="95"/>
      <c r="D3" s="96" t="s">
        <v>89</v>
      </c>
    </row>
    <row r="4" spans="1:8" s="1" customFormat="1" ht="48" customHeight="1">
      <c r="A4" s="92" t="s">
        <v>4</v>
      </c>
      <c r="B4" s="90" t="s">
        <v>88</v>
      </c>
      <c r="C4" s="93" t="s">
        <v>95</v>
      </c>
      <c r="D4" s="84" t="s">
        <v>28</v>
      </c>
      <c r="E4" s="1" t="s">
        <v>2</v>
      </c>
    </row>
    <row r="5" spans="1:8" s="184" customFormat="1" ht="30.75" customHeight="1">
      <c r="A5" s="198" t="s">
        <v>458</v>
      </c>
      <c r="B5" s="196">
        <f>SUM(B6:B10)</f>
        <v>30063</v>
      </c>
      <c r="C5" s="196">
        <v>34912</v>
      </c>
      <c r="D5" s="197">
        <f>C5*100/B5</f>
        <v>116.12946146425838</v>
      </c>
      <c r="E5" s="199" t="s">
        <v>2</v>
      </c>
    </row>
    <row r="6" spans="1:8" s="1" customFormat="1" ht="30.75" customHeight="1">
      <c r="A6" s="167" t="s">
        <v>30</v>
      </c>
      <c r="B6" s="168">
        <v>8707</v>
      </c>
      <c r="C6" s="168">
        <v>13922</v>
      </c>
      <c r="D6" s="166">
        <f>C6*100/B6</f>
        <v>159.89433788905478</v>
      </c>
      <c r="E6" s="9" t="s">
        <v>2</v>
      </c>
    </row>
    <row r="7" spans="1:8" s="1" customFormat="1" ht="30.75" customHeight="1">
      <c r="A7" s="167" t="s">
        <v>31</v>
      </c>
      <c r="B7" s="168">
        <v>20863</v>
      </c>
      <c r="C7" s="168">
        <v>19846</v>
      </c>
      <c r="D7" s="166">
        <f>C7*100/B7</f>
        <v>95.125341513684518</v>
      </c>
      <c r="E7" s="9" t="s">
        <v>2</v>
      </c>
    </row>
    <row r="8" spans="1:8" s="1" customFormat="1" ht="30.75" customHeight="1">
      <c r="A8" s="167" t="s">
        <v>32</v>
      </c>
      <c r="B8" s="168">
        <v>302</v>
      </c>
      <c r="C8" s="168">
        <v>739</v>
      </c>
      <c r="D8" s="166">
        <f>C8*100/B8</f>
        <v>244.7019867549669</v>
      </c>
      <c r="E8" s="9" t="s">
        <v>2</v>
      </c>
    </row>
    <row r="9" spans="1:8" s="1" customFormat="1" ht="30.75" customHeight="1">
      <c r="A9" s="167" t="s">
        <v>196</v>
      </c>
      <c r="B9" s="168"/>
      <c r="C9" s="168"/>
      <c r="D9" s="166"/>
      <c r="E9" s="9" t="s">
        <v>2</v>
      </c>
    </row>
    <row r="10" spans="1:8" s="1" customFormat="1" ht="30.75" customHeight="1">
      <c r="A10" s="167" t="s">
        <v>197</v>
      </c>
      <c r="B10" s="168">
        <v>191</v>
      </c>
      <c r="C10" s="168">
        <v>316</v>
      </c>
      <c r="D10" s="166">
        <f>C10*100/B10</f>
        <v>165.44502617801047</v>
      </c>
      <c r="E10" s="9" t="s">
        <v>2</v>
      </c>
    </row>
    <row r="11" spans="1:8" s="1" customFormat="1" ht="30.75" customHeight="1">
      <c r="A11" s="167" t="s">
        <v>454</v>
      </c>
      <c r="B11" s="168"/>
      <c r="C11" s="168">
        <v>89</v>
      </c>
      <c r="D11" s="166"/>
      <c r="E11" s="9"/>
    </row>
    <row r="12" spans="1:8" s="184" customFormat="1" ht="30.75" customHeight="1">
      <c r="A12" s="198" t="s">
        <v>457</v>
      </c>
      <c r="B12" s="196">
        <f>SUM(B13:B38)</f>
        <v>6348</v>
      </c>
      <c r="C12" s="196">
        <v>8168</v>
      </c>
      <c r="D12" s="197">
        <f t="shared" ref="D12:D22" si="0">C12*100/B12</f>
        <v>128.67044738500314</v>
      </c>
      <c r="E12" s="199" t="s">
        <v>2</v>
      </c>
    </row>
    <row r="13" spans="1:8" s="1" customFormat="1" ht="30.75" customHeight="1">
      <c r="A13" s="167" t="s">
        <v>33</v>
      </c>
      <c r="B13" s="168">
        <v>1245</v>
      </c>
      <c r="C13" s="168">
        <v>1669</v>
      </c>
      <c r="D13" s="166">
        <f t="shared" si="0"/>
        <v>134.05622489959839</v>
      </c>
      <c r="E13" s="9" t="s">
        <v>2</v>
      </c>
    </row>
    <row r="14" spans="1:8" s="1" customFormat="1" ht="30.75" customHeight="1">
      <c r="A14" s="167" t="s">
        <v>198</v>
      </c>
      <c r="B14" s="168">
        <v>329</v>
      </c>
      <c r="C14" s="168">
        <v>375</v>
      </c>
      <c r="D14" s="166">
        <f t="shared" si="0"/>
        <v>113.98176291793312</v>
      </c>
      <c r="E14" s="9" t="s">
        <v>2</v>
      </c>
    </row>
    <row r="15" spans="1:8" s="1" customFormat="1" ht="30.75" customHeight="1">
      <c r="A15" s="167" t="s">
        <v>199</v>
      </c>
      <c r="B15" s="169">
        <v>60</v>
      </c>
      <c r="C15" s="169">
        <v>42</v>
      </c>
      <c r="D15" s="166">
        <f t="shared" si="0"/>
        <v>70</v>
      </c>
      <c r="E15" s="9" t="s">
        <v>2</v>
      </c>
    </row>
    <row r="16" spans="1:8" s="1" customFormat="1" ht="30.75" customHeight="1">
      <c r="A16" s="167" t="s">
        <v>200</v>
      </c>
      <c r="B16" s="169">
        <v>12</v>
      </c>
      <c r="C16" s="169">
        <v>11</v>
      </c>
      <c r="D16" s="166">
        <f t="shared" si="0"/>
        <v>91.666666666666671</v>
      </c>
      <c r="E16" s="9" t="s">
        <v>2</v>
      </c>
    </row>
    <row r="17" spans="1:5" s="1" customFormat="1" ht="30.75" customHeight="1">
      <c r="A17" s="167" t="s">
        <v>201</v>
      </c>
      <c r="B17" s="169">
        <v>16</v>
      </c>
      <c r="C17" s="169">
        <v>46</v>
      </c>
      <c r="D17" s="166">
        <f t="shared" si="0"/>
        <v>287.5</v>
      </c>
      <c r="E17" s="9" t="s">
        <v>2</v>
      </c>
    </row>
    <row r="18" spans="1:5" s="1" customFormat="1" ht="30.75" customHeight="1">
      <c r="A18" s="167" t="s">
        <v>202</v>
      </c>
      <c r="B18" s="169">
        <v>263</v>
      </c>
      <c r="C18" s="169">
        <v>344</v>
      </c>
      <c r="D18" s="166">
        <f t="shared" si="0"/>
        <v>130.79847908745248</v>
      </c>
      <c r="E18" s="9" t="s">
        <v>2</v>
      </c>
    </row>
    <row r="19" spans="1:5" s="1" customFormat="1" ht="30.75" customHeight="1">
      <c r="A19" s="167" t="s">
        <v>203</v>
      </c>
      <c r="B19" s="169">
        <v>95</v>
      </c>
      <c r="C19" s="169">
        <v>100</v>
      </c>
      <c r="D19" s="166">
        <f t="shared" si="0"/>
        <v>105.26315789473684</v>
      </c>
      <c r="E19" s="9" t="s">
        <v>2</v>
      </c>
    </row>
    <row r="20" spans="1:5" s="1" customFormat="1" ht="30.75" customHeight="1">
      <c r="A20" s="167" t="s">
        <v>204</v>
      </c>
      <c r="B20" s="169">
        <v>396</v>
      </c>
      <c r="C20" s="169">
        <v>496</v>
      </c>
      <c r="D20" s="166">
        <f t="shared" si="0"/>
        <v>125.25252525252525</v>
      </c>
      <c r="E20" s="9" t="s">
        <v>2</v>
      </c>
    </row>
    <row r="21" spans="1:5" s="1" customFormat="1" ht="36" customHeight="1">
      <c r="A21" s="167" t="s">
        <v>205</v>
      </c>
      <c r="B21" s="169">
        <v>8</v>
      </c>
      <c r="C21" s="169">
        <v>42</v>
      </c>
      <c r="D21" s="166">
        <f t="shared" si="0"/>
        <v>525</v>
      </c>
    </row>
    <row r="22" spans="1:5" s="1" customFormat="1" ht="12.75" customHeight="1">
      <c r="A22" s="167" t="s">
        <v>206</v>
      </c>
      <c r="B22" s="169">
        <v>370</v>
      </c>
      <c r="C22" s="169">
        <v>435</v>
      </c>
      <c r="D22" s="166">
        <f t="shared" si="0"/>
        <v>117.56756756756756</v>
      </c>
    </row>
    <row r="23" spans="1:5" s="1" customFormat="1" ht="12.75" customHeight="1">
      <c r="A23" s="167" t="s">
        <v>455</v>
      </c>
      <c r="B23" s="169"/>
      <c r="C23" s="169">
        <v>6</v>
      </c>
      <c r="D23" s="166"/>
    </row>
    <row r="24" spans="1:5" s="1" customFormat="1" ht="12.75" customHeight="1">
      <c r="A24" s="167" t="s">
        <v>207</v>
      </c>
      <c r="B24" s="169">
        <v>311</v>
      </c>
      <c r="C24" s="169">
        <v>777</v>
      </c>
      <c r="D24" s="166">
        <f t="shared" ref="D24:D29" si="1">C24*100/B24</f>
        <v>249.83922829581994</v>
      </c>
    </row>
    <row r="25" spans="1:5" s="1" customFormat="1" ht="12.75" customHeight="1">
      <c r="A25" s="167" t="s">
        <v>208</v>
      </c>
      <c r="B25" s="169">
        <v>29</v>
      </c>
      <c r="C25" s="169">
        <v>171</v>
      </c>
      <c r="D25" s="166">
        <f t="shared" si="1"/>
        <v>589.65517241379314</v>
      </c>
    </row>
    <row r="26" spans="1:5" s="1" customFormat="1" ht="12.75" customHeight="1">
      <c r="A26" s="167" t="s">
        <v>209</v>
      </c>
      <c r="B26" s="169">
        <v>182</v>
      </c>
      <c r="C26" s="169">
        <v>285</v>
      </c>
      <c r="D26" s="166">
        <f t="shared" si="1"/>
        <v>156.5934065934066</v>
      </c>
    </row>
    <row r="27" spans="1:5" s="1" customFormat="1" ht="12.75" customHeight="1">
      <c r="A27" s="167" t="s">
        <v>210</v>
      </c>
      <c r="B27" s="169">
        <v>175</v>
      </c>
      <c r="C27" s="169">
        <v>413</v>
      </c>
      <c r="D27" s="166">
        <f t="shared" si="1"/>
        <v>236</v>
      </c>
    </row>
    <row r="28" spans="1:5" s="1" customFormat="1" ht="12.75" customHeight="1">
      <c r="A28" s="167" t="s">
        <v>211</v>
      </c>
      <c r="B28" s="169">
        <v>104</v>
      </c>
      <c r="C28" s="169">
        <v>141</v>
      </c>
      <c r="D28" s="166">
        <f t="shared" si="1"/>
        <v>135.57692307692307</v>
      </c>
    </row>
    <row r="29" spans="1:5" s="1" customFormat="1" ht="12.75" customHeight="1">
      <c r="A29" s="167" t="s">
        <v>212</v>
      </c>
      <c r="B29" s="169">
        <v>809</v>
      </c>
      <c r="C29" s="169">
        <v>110</v>
      </c>
      <c r="D29" s="166">
        <f t="shared" si="1"/>
        <v>13.597033374536466</v>
      </c>
    </row>
    <row r="30" spans="1:5" ht="48" customHeight="1">
      <c r="A30" s="167" t="s">
        <v>456</v>
      </c>
      <c r="B30" s="169"/>
      <c r="C30" s="169">
        <v>16</v>
      </c>
      <c r="D30" s="166"/>
    </row>
    <row r="31" spans="1:5" ht="48" customHeight="1">
      <c r="A31" s="167" t="s">
        <v>213</v>
      </c>
      <c r="B31" s="169">
        <v>8</v>
      </c>
      <c r="C31" s="169"/>
      <c r="D31" s="166">
        <f t="shared" ref="D31:D38" si="2">C31*100/B31</f>
        <v>0</v>
      </c>
    </row>
    <row r="32" spans="1:5" ht="48" customHeight="1">
      <c r="A32" s="167" t="s">
        <v>214</v>
      </c>
      <c r="B32" s="169">
        <v>1025</v>
      </c>
      <c r="C32" s="169">
        <v>850</v>
      </c>
      <c r="D32" s="166">
        <f t="shared" si="2"/>
        <v>82.926829268292678</v>
      </c>
    </row>
    <row r="33" spans="1:4" ht="48" customHeight="1">
      <c r="A33" s="167" t="s">
        <v>215</v>
      </c>
      <c r="B33" s="169">
        <v>252</v>
      </c>
      <c r="C33" s="169">
        <v>1234</v>
      </c>
      <c r="D33" s="166">
        <f t="shared" si="2"/>
        <v>489.6825396825397</v>
      </c>
    </row>
    <row r="34" spans="1:4" ht="48" customHeight="1">
      <c r="A34" s="167" t="s">
        <v>216</v>
      </c>
      <c r="B34" s="169">
        <v>21</v>
      </c>
      <c r="C34" s="169">
        <v>27</v>
      </c>
      <c r="D34" s="166">
        <f t="shared" si="2"/>
        <v>128.57142857142858</v>
      </c>
    </row>
    <row r="35" spans="1:4" ht="48" customHeight="1">
      <c r="A35" s="167" t="s">
        <v>217</v>
      </c>
      <c r="B35" s="169">
        <v>132</v>
      </c>
      <c r="C35" s="169">
        <v>18</v>
      </c>
      <c r="D35" s="166">
        <f t="shared" si="2"/>
        <v>13.636363636363637</v>
      </c>
    </row>
    <row r="36" spans="1:4" ht="48" customHeight="1">
      <c r="A36" s="167" t="s">
        <v>218</v>
      </c>
      <c r="B36" s="169">
        <v>484</v>
      </c>
      <c r="C36" s="169">
        <v>459</v>
      </c>
      <c r="D36" s="166">
        <f t="shared" si="2"/>
        <v>94.834710743801651</v>
      </c>
    </row>
    <row r="37" spans="1:4" ht="48" customHeight="1">
      <c r="A37" s="167" t="s">
        <v>219</v>
      </c>
      <c r="B37" s="169">
        <v>19</v>
      </c>
      <c r="C37" s="169">
        <v>74</v>
      </c>
      <c r="D37" s="166">
        <f t="shared" si="2"/>
        <v>389.4736842105263</v>
      </c>
    </row>
    <row r="38" spans="1:4" ht="48" customHeight="1">
      <c r="A38" s="167" t="s">
        <v>220</v>
      </c>
      <c r="B38" s="169">
        <v>3</v>
      </c>
      <c r="C38" s="169">
        <v>3</v>
      </c>
      <c r="D38" s="166">
        <f t="shared" si="2"/>
        <v>100</v>
      </c>
    </row>
    <row r="39" spans="1:4" ht="48" customHeight="1">
      <c r="A39" s="167" t="s">
        <v>34</v>
      </c>
      <c r="B39" s="169"/>
      <c r="C39" s="169">
        <v>21</v>
      </c>
      <c r="D39" s="166"/>
    </row>
    <row r="40" spans="1:4" ht="48" customHeight="1">
      <c r="A40" s="198" t="s">
        <v>221</v>
      </c>
      <c r="B40" s="196">
        <f>SUM(B41:B51)</f>
        <v>13320</v>
      </c>
      <c r="C40" s="196">
        <v>15523</v>
      </c>
      <c r="D40" s="197">
        <f>C40*100/B40</f>
        <v>116.53903903903904</v>
      </c>
    </row>
    <row r="41" spans="1:4" ht="48" customHeight="1">
      <c r="A41" s="167" t="s">
        <v>35</v>
      </c>
      <c r="B41" s="170">
        <v>85</v>
      </c>
      <c r="C41" s="170">
        <v>67</v>
      </c>
      <c r="D41" s="166">
        <f>C41*100/B41</f>
        <v>78.82352941176471</v>
      </c>
    </row>
    <row r="42" spans="1:4" ht="48" customHeight="1">
      <c r="A42" s="167" t="s">
        <v>36</v>
      </c>
      <c r="B42" s="170">
        <v>5663</v>
      </c>
      <c r="C42" s="170">
        <v>6047</v>
      </c>
      <c r="D42" s="166">
        <f>C42*100/B42</f>
        <v>106.78085820236623</v>
      </c>
    </row>
    <row r="43" spans="1:4" ht="48" customHeight="1">
      <c r="A43" s="167" t="s">
        <v>222</v>
      </c>
      <c r="B43" s="170">
        <v>238</v>
      </c>
      <c r="C43" s="170">
        <v>284</v>
      </c>
      <c r="D43" s="166">
        <f>C43*100/B43</f>
        <v>119.32773109243698</v>
      </c>
    </row>
    <row r="44" spans="1:4" ht="48" customHeight="1">
      <c r="A44" s="167" t="s">
        <v>223</v>
      </c>
      <c r="B44" s="170">
        <v>3978</v>
      </c>
      <c r="C44" s="170">
        <v>2624</v>
      </c>
      <c r="D44" s="166">
        <f>C44*100/B44</f>
        <v>65.962795374560073</v>
      </c>
    </row>
    <row r="45" spans="1:4" ht="48" customHeight="1">
      <c r="A45" s="167" t="s">
        <v>224</v>
      </c>
      <c r="B45" s="170"/>
      <c r="C45" s="170">
        <v>4</v>
      </c>
      <c r="D45" s="166"/>
    </row>
    <row r="46" spans="1:4" ht="48" customHeight="1">
      <c r="A46" s="167" t="s">
        <v>225</v>
      </c>
      <c r="B46" s="170">
        <v>238</v>
      </c>
      <c r="C46" s="170">
        <v>139</v>
      </c>
      <c r="D46" s="166">
        <f t="shared" ref="D46:D51" si="3">C46*100/B46</f>
        <v>58.403361344537814</v>
      </c>
    </row>
    <row r="47" spans="1:4" ht="48" customHeight="1">
      <c r="A47" s="167" t="s">
        <v>226</v>
      </c>
      <c r="B47" s="170">
        <v>1053</v>
      </c>
      <c r="C47" s="170">
        <v>611</v>
      </c>
      <c r="D47" s="166">
        <f t="shared" si="3"/>
        <v>58.02469135802469</v>
      </c>
    </row>
    <row r="48" spans="1:4" ht="48" customHeight="1">
      <c r="A48" s="167" t="s">
        <v>227</v>
      </c>
      <c r="B48" s="170">
        <v>13</v>
      </c>
      <c r="C48" s="170">
        <v>217</v>
      </c>
      <c r="D48" s="166">
        <f t="shared" si="3"/>
        <v>1669.2307692307693</v>
      </c>
    </row>
    <row r="49" spans="1:4" ht="48" customHeight="1">
      <c r="A49" s="167" t="s">
        <v>228</v>
      </c>
      <c r="B49" s="170">
        <v>323</v>
      </c>
      <c r="C49" s="170">
        <v>2243</v>
      </c>
      <c r="D49" s="166">
        <f t="shared" si="3"/>
        <v>694.42724458204339</v>
      </c>
    </row>
    <row r="50" spans="1:4" ht="48" customHeight="1">
      <c r="A50" s="167" t="s">
        <v>229</v>
      </c>
      <c r="B50" s="170">
        <v>1726</v>
      </c>
      <c r="C50" s="170">
        <v>2721</v>
      </c>
      <c r="D50" s="166">
        <f t="shared" si="3"/>
        <v>157.64774044032444</v>
      </c>
    </row>
    <row r="51" spans="1:4" ht="48" customHeight="1">
      <c r="A51" s="167" t="s">
        <v>230</v>
      </c>
      <c r="B51" s="170">
        <v>3</v>
      </c>
      <c r="C51" s="170">
        <v>16</v>
      </c>
      <c r="D51" s="166">
        <f t="shared" si="3"/>
        <v>533.33333333333337</v>
      </c>
    </row>
    <row r="52" spans="1:4" ht="48" customHeight="1">
      <c r="A52" s="167" t="s">
        <v>459</v>
      </c>
      <c r="B52" s="170"/>
      <c r="C52" s="170">
        <v>260</v>
      </c>
      <c r="D52" s="166"/>
    </row>
    <row r="53" spans="1:4" ht="48" customHeight="1">
      <c r="A53" s="167" t="s">
        <v>231</v>
      </c>
      <c r="B53" s="170"/>
      <c r="C53" s="170">
        <v>289</v>
      </c>
      <c r="D53" s="166"/>
    </row>
    <row r="54" spans="1:4" ht="48" customHeight="1" thickBot="1">
      <c r="A54" s="164" t="s">
        <v>232</v>
      </c>
      <c r="B54" s="165">
        <v>1373</v>
      </c>
      <c r="C54" s="165">
        <v>1296</v>
      </c>
      <c r="D54" s="166">
        <f>C54*100/B54</f>
        <v>94.391842680262201</v>
      </c>
    </row>
    <row r="55" spans="1:4" ht="48" customHeight="1" thickBot="1">
      <c r="A55" s="171" t="s">
        <v>233</v>
      </c>
      <c r="B55" s="172">
        <f>SUM(B5+B12+B40+B54)</f>
        <v>51104</v>
      </c>
      <c r="C55" s="172">
        <v>60951</v>
      </c>
      <c r="D55" s="166">
        <f>C55*100/B55</f>
        <v>119.26855040701315</v>
      </c>
    </row>
  </sheetData>
  <mergeCells count="1">
    <mergeCell ref="A2:D2"/>
  </mergeCells>
  <phoneticPr fontId="1" type="noConversion"/>
  <printOptions horizontalCentered="1"/>
  <pageMargins left="0.68" right="0.47244094488188981" top="1.1023622047244095" bottom="0.98425196850393704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1"/>
  <sheetViews>
    <sheetView showGridLines="0" showZeros="0" workbookViewId="0">
      <selection activeCell="A2" sqref="A2:D2"/>
    </sheetView>
  </sheetViews>
  <sheetFormatPr defaultRowHeight="12.75" customHeight="1"/>
  <cols>
    <col min="1" max="1" width="37.875" style="21" customWidth="1"/>
    <col min="2" max="2" width="11" style="21" customWidth="1"/>
    <col min="3" max="3" width="37.25" style="31" customWidth="1"/>
    <col min="4" max="238" width="9" style="24"/>
    <col min="239" max="239" width="65.375" style="24" customWidth="1"/>
    <col min="240" max="245" width="21.25" style="24" customWidth="1"/>
    <col min="246" max="246" width="8" style="24" customWidth="1"/>
    <col min="247" max="247" width="6" style="24" customWidth="1"/>
    <col min="248" max="494" width="9" style="24"/>
    <col min="495" max="495" width="65.375" style="24" customWidth="1"/>
    <col min="496" max="501" width="21.25" style="24" customWidth="1"/>
    <col min="502" max="502" width="8" style="24" customWidth="1"/>
    <col min="503" max="503" width="6" style="24" customWidth="1"/>
    <col min="504" max="750" width="9" style="24"/>
    <col min="751" max="751" width="65.375" style="24" customWidth="1"/>
    <col min="752" max="757" width="21.25" style="24" customWidth="1"/>
    <col min="758" max="758" width="8" style="24" customWidth="1"/>
    <col min="759" max="759" width="6" style="24" customWidth="1"/>
    <col min="760" max="1006" width="9" style="24"/>
    <col min="1007" max="1007" width="65.375" style="24" customWidth="1"/>
    <col min="1008" max="1013" width="21.25" style="24" customWidth="1"/>
    <col min="1014" max="1014" width="8" style="24" customWidth="1"/>
    <col min="1015" max="1015" width="6" style="24" customWidth="1"/>
    <col min="1016" max="1262" width="9" style="24"/>
    <col min="1263" max="1263" width="65.375" style="24" customWidth="1"/>
    <col min="1264" max="1269" width="21.25" style="24" customWidth="1"/>
    <col min="1270" max="1270" width="8" style="24" customWidth="1"/>
    <col min="1271" max="1271" width="6" style="24" customWidth="1"/>
    <col min="1272" max="1518" width="9" style="24"/>
    <col min="1519" max="1519" width="65.375" style="24" customWidth="1"/>
    <col min="1520" max="1525" width="21.25" style="24" customWidth="1"/>
    <col min="1526" max="1526" width="8" style="24" customWidth="1"/>
    <col min="1527" max="1527" width="6" style="24" customWidth="1"/>
    <col min="1528" max="1774" width="9" style="24"/>
    <col min="1775" max="1775" width="65.375" style="24" customWidth="1"/>
    <col min="1776" max="1781" width="21.25" style="24" customWidth="1"/>
    <col min="1782" max="1782" width="8" style="24" customWidth="1"/>
    <col min="1783" max="1783" width="6" style="24" customWidth="1"/>
    <col min="1784" max="2030" width="9" style="24"/>
    <col min="2031" max="2031" width="65.375" style="24" customWidth="1"/>
    <col min="2032" max="2037" width="21.25" style="24" customWidth="1"/>
    <col min="2038" max="2038" width="8" style="24" customWidth="1"/>
    <col min="2039" max="2039" width="6" style="24" customWidth="1"/>
    <col min="2040" max="2286" width="9" style="24"/>
    <col min="2287" max="2287" width="65.375" style="24" customWidth="1"/>
    <col min="2288" max="2293" width="21.25" style="24" customWidth="1"/>
    <col min="2294" max="2294" width="8" style="24" customWidth="1"/>
    <col min="2295" max="2295" width="6" style="24" customWidth="1"/>
    <col min="2296" max="2542" width="9" style="24"/>
    <col min="2543" max="2543" width="65.375" style="24" customWidth="1"/>
    <col min="2544" max="2549" width="21.25" style="24" customWidth="1"/>
    <col min="2550" max="2550" width="8" style="24" customWidth="1"/>
    <col min="2551" max="2551" width="6" style="24" customWidth="1"/>
    <col min="2552" max="2798" width="9" style="24"/>
    <col min="2799" max="2799" width="65.375" style="24" customWidth="1"/>
    <col min="2800" max="2805" width="21.25" style="24" customWidth="1"/>
    <col min="2806" max="2806" width="8" style="24" customWidth="1"/>
    <col min="2807" max="2807" width="6" style="24" customWidth="1"/>
    <col min="2808" max="3054" width="9" style="24"/>
    <col min="3055" max="3055" width="65.375" style="24" customWidth="1"/>
    <col min="3056" max="3061" width="21.25" style="24" customWidth="1"/>
    <col min="3062" max="3062" width="8" style="24" customWidth="1"/>
    <col min="3063" max="3063" width="6" style="24" customWidth="1"/>
    <col min="3064" max="3310" width="9" style="24"/>
    <col min="3311" max="3311" width="65.375" style="24" customWidth="1"/>
    <col min="3312" max="3317" width="21.25" style="24" customWidth="1"/>
    <col min="3318" max="3318" width="8" style="24" customWidth="1"/>
    <col min="3319" max="3319" width="6" style="24" customWidth="1"/>
    <col min="3320" max="3566" width="9" style="24"/>
    <col min="3567" max="3567" width="65.375" style="24" customWidth="1"/>
    <col min="3568" max="3573" width="21.25" style="24" customWidth="1"/>
    <col min="3574" max="3574" width="8" style="24" customWidth="1"/>
    <col min="3575" max="3575" width="6" style="24" customWidth="1"/>
    <col min="3576" max="3822" width="9" style="24"/>
    <col min="3823" max="3823" width="65.375" style="24" customWidth="1"/>
    <col min="3824" max="3829" width="21.25" style="24" customWidth="1"/>
    <col min="3830" max="3830" width="8" style="24" customWidth="1"/>
    <col min="3831" max="3831" width="6" style="24" customWidth="1"/>
    <col min="3832" max="4078" width="9" style="24"/>
    <col min="4079" max="4079" width="65.375" style="24" customWidth="1"/>
    <col min="4080" max="4085" width="21.25" style="24" customWidth="1"/>
    <col min="4086" max="4086" width="8" style="24" customWidth="1"/>
    <col min="4087" max="4087" width="6" style="24" customWidth="1"/>
    <col min="4088" max="4334" width="9" style="24"/>
    <col min="4335" max="4335" width="65.375" style="24" customWidth="1"/>
    <col min="4336" max="4341" width="21.25" style="24" customWidth="1"/>
    <col min="4342" max="4342" width="8" style="24" customWidth="1"/>
    <col min="4343" max="4343" width="6" style="24" customWidth="1"/>
    <col min="4344" max="4590" width="9" style="24"/>
    <col min="4591" max="4591" width="65.375" style="24" customWidth="1"/>
    <col min="4592" max="4597" width="21.25" style="24" customWidth="1"/>
    <col min="4598" max="4598" width="8" style="24" customWidth="1"/>
    <col min="4599" max="4599" width="6" style="24" customWidth="1"/>
    <col min="4600" max="4846" width="9" style="24"/>
    <col min="4847" max="4847" width="65.375" style="24" customWidth="1"/>
    <col min="4848" max="4853" width="21.25" style="24" customWidth="1"/>
    <col min="4854" max="4854" width="8" style="24" customWidth="1"/>
    <col min="4855" max="4855" width="6" style="24" customWidth="1"/>
    <col min="4856" max="5102" width="9" style="24"/>
    <col min="5103" max="5103" width="65.375" style="24" customWidth="1"/>
    <col min="5104" max="5109" width="21.25" style="24" customWidth="1"/>
    <col min="5110" max="5110" width="8" style="24" customWidth="1"/>
    <col min="5111" max="5111" width="6" style="24" customWidth="1"/>
    <col min="5112" max="5358" width="9" style="24"/>
    <col min="5359" max="5359" width="65.375" style="24" customWidth="1"/>
    <col min="5360" max="5365" width="21.25" style="24" customWidth="1"/>
    <col min="5366" max="5366" width="8" style="24" customWidth="1"/>
    <col min="5367" max="5367" width="6" style="24" customWidth="1"/>
    <col min="5368" max="5614" width="9" style="24"/>
    <col min="5615" max="5615" width="65.375" style="24" customWidth="1"/>
    <col min="5616" max="5621" width="21.25" style="24" customWidth="1"/>
    <col min="5622" max="5622" width="8" style="24" customWidth="1"/>
    <col min="5623" max="5623" width="6" style="24" customWidth="1"/>
    <col min="5624" max="5870" width="9" style="24"/>
    <col min="5871" max="5871" width="65.375" style="24" customWidth="1"/>
    <col min="5872" max="5877" width="21.25" style="24" customWidth="1"/>
    <col min="5878" max="5878" width="8" style="24" customWidth="1"/>
    <col min="5879" max="5879" width="6" style="24" customWidth="1"/>
    <col min="5880" max="6126" width="9" style="24"/>
    <col min="6127" max="6127" width="65.375" style="24" customWidth="1"/>
    <col min="6128" max="6133" width="21.25" style="24" customWidth="1"/>
    <col min="6134" max="6134" width="8" style="24" customWidth="1"/>
    <col min="6135" max="6135" width="6" style="24" customWidth="1"/>
    <col min="6136" max="6382" width="9" style="24"/>
    <col min="6383" max="6383" width="65.375" style="24" customWidth="1"/>
    <col min="6384" max="6389" width="21.25" style="24" customWidth="1"/>
    <col min="6390" max="6390" width="8" style="24" customWidth="1"/>
    <col min="6391" max="6391" width="6" style="24" customWidth="1"/>
    <col min="6392" max="6638" width="9" style="24"/>
    <col min="6639" max="6639" width="65.375" style="24" customWidth="1"/>
    <col min="6640" max="6645" width="21.25" style="24" customWidth="1"/>
    <col min="6646" max="6646" width="8" style="24" customWidth="1"/>
    <col min="6647" max="6647" width="6" style="24" customWidth="1"/>
    <col min="6648" max="6894" width="9" style="24"/>
    <col min="6895" max="6895" width="65.375" style="24" customWidth="1"/>
    <col min="6896" max="6901" width="21.25" style="24" customWidth="1"/>
    <col min="6902" max="6902" width="8" style="24" customWidth="1"/>
    <col min="6903" max="6903" width="6" style="24" customWidth="1"/>
    <col min="6904" max="7150" width="9" style="24"/>
    <col min="7151" max="7151" width="65.375" style="24" customWidth="1"/>
    <col min="7152" max="7157" width="21.25" style="24" customWidth="1"/>
    <col min="7158" max="7158" width="8" style="24" customWidth="1"/>
    <col min="7159" max="7159" width="6" style="24" customWidth="1"/>
    <col min="7160" max="7406" width="9" style="24"/>
    <col min="7407" max="7407" width="65.375" style="24" customWidth="1"/>
    <col min="7408" max="7413" width="21.25" style="24" customWidth="1"/>
    <col min="7414" max="7414" width="8" style="24" customWidth="1"/>
    <col min="7415" max="7415" width="6" style="24" customWidth="1"/>
    <col min="7416" max="7662" width="9" style="24"/>
    <col min="7663" max="7663" width="65.375" style="24" customWidth="1"/>
    <col min="7664" max="7669" width="21.25" style="24" customWidth="1"/>
    <col min="7670" max="7670" width="8" style="24" customWidth="1"/>
    <col min="7671" max="7671" width="6" style="24" customWidth="1"/>
    <col min="7672" max="7918" width="9" style="24"/>
    <col min="7919" max="7919" width="65.375" style="24" customWidth="1"/>
    <col min="7920" max="7925" width="21.25" style="24" customWidth="1"/>
    <col min="7926" max="7926" width="8" style="24" customWidth="1"/>
    <col min="7927" max="7927" width="6" style="24" customWidth="1"/>
    <col min="7928" max="8174" width="9" style="24"/>
    <col min="8175" max="8175" width="65.375" style="24" customWidth="1"/>
    <col min="8176" max="8181" width="21.25" style="24" customWidth="1"/>
    <col min="8182" max="8182" width="8" style="24" customWidth="1"/>
    <col min="8183" max="8183" width="6" style="24" customWidth="1"/>
    <col min="8184" max="8430" width="9" style="24"/>
    <col min="8431" max="8431" width="65.375" style="24" customWidth="1"/>
    <col min="8432" max="8437" width="21.25" style="24" customWidth="1"/>
    <col min="8438" max="8438" width="8" style="24" customWidth="1"/>
    <col min="8439" max="8439" width="6" style="24" customWidth="1"/>
    <col min="8440" max="8686" width="9" style="24"/>
    <col min="8687" max="8687" width="65.375" style="24" customWidth="1"/>
    <col min="8688" max="8693" width="21.25" style="24" customWidth="1"/>
    <col min="8694" max="8694" width="8" style="24" customWidth="1"/>
    <col min="8695" max="8695" width="6" style="24" customWidth="1"/>
    <col min="8696" max="8942" width="9" style="24"/>
    <col min="8943" max="8943" width="65.375" style="24" customWidth="1"/>
    <col min="8944" max="8949" width="21.25" style="24" customWidth="1"/>
    <col min="8950" max="8950" width="8" style="24" customWidth="1"/>
    <col min="8951" max="8951" width="6" style="24" customWidth="1"/>
    <col min="8952" max="9198" width="9" style="24"/>
    <col min="9199" max="9199" width="65.375" style="24" customWidth="1"/>
    <col min="9200" max="9205" width="21.25" style="24" customWidth="1"/>
    <col min="9206" max="9206" width="8" style="24" customWidth="1"/>
    <col min="9207" max="9207" width="6" style="24" customWidth="1"/>
    <col min="9208" max="9454" width="9" style="24"/>
    <col min="9455" max="9455" width="65.375" style="24" customWidth="1"/>
    <col min="9456" max="9461" width="21.25" style="24" customWidth="1"/>
    <col min="9462" max="9462" width="8" style="24" customWidth="1"/>
    <col min="9463" max="9463" width="6" style="24" customWidth="1"/>
    <col min="9464" max="9710" width="9" style="24"/>
    <col min="9711" max="9711" width="65.375" style="24" customWidth="1"/>
    <col min="9712" max="9717" width="21.25" style="24" customWidth="1"/>
    <col min="9718" max="9718" width="8" style="24" customWidth="1"/>
    <col min="9719" max="9719" width="6" style="24" customWidth="1"/>
    <col min="9720" max="9966" width="9" style="24"/>
    <col min="9967" max="9967" width="65.375" style="24" customWidth="1"/>
    <col min="9968" max="9973" width="21.25" style="24" customWidth="1"/>
    <col min="9974" max="9974" width="8" style="24" customWidth="1"/>
    <col min="9975" max="9975" width="6" style="24" customWidth="1"/>
    <col min="9976" max="10222" width="9" style="24"/>
    <col min="10223" max="10223" width="65.375" style="24" customWidth="1"/>
    <col min="10224" max="10229" width="21.25" style="24" customWidth="1"/>
    <col min="10230" max="10230" width="8" style="24" customWidth="1"/>
    <col min="10231" max="10231" width="6" style="24" customWidth="1"/>
    <col min="10232" max="10478" width="9" style="24"/>
    <col min="10479" max="10479" width="65.375" style="24" customWidth="1"/>
    <col min="10480" max="10485" width="21.25" style="24" customWidth="1"/>
    <col min="10486" max="10486" width="8" style="24" customWidth="1"/>
    <col min="10487" max="10487" width="6" style="24" customWidth="1"/>
    <col min="10488" max="10734" width="9" style="24"/>
    <col min="10735" max="10735" width="65.375" style="24" customWidth="1"/>
    <col min="10736" max="10741" width="21.25" style="24" customWidth="1"/>
    <col min="10742" max="10742" width="8" style="24" customWidth="1"/>
    <col min="10743" max="10743" width="6" style="24" customWidth="1"/>
    <col min="10744" max="10990" width="9" style="24"/>
    <col min="10991" max="10991" width="65.375" style="24" customWidth="1"/>
    <col min="10992" max="10997" width="21.25" style="24" customWidth="1"/>
    <col min="10998" max="10998" width="8" style="24" customWidth="1"/>
    <col min="10999" max="10999" width="6" style="24" customWidth="1"/>
    <col min="11000" max="11246" width="9" style="24"/>
    <col min="11247" max="11247" width="65.375" style="24" customWidth="1"/>
    <col min="11248" max="11253" width="21.25" style="24" customWidth="1"/>
    <col min="11254" max="11254" width="8" style="24" customWidth="1"/>
    <col min="11255" max="11255" width="6" style="24" customWidth="1"/>
    <col min="11256" max="11502" width="9" style="24"/>
    <col min="11503" max="11503" width="65.375" style="24" customWidth="1"/>
    <col min="11504" max="11509" width="21.25" style="24" customWidth="1"/>
    <col min="11510" max="11510" width="8" style="24" customWidth="1"/>
    <col min="11511" max="11511" width="6" style="24" customWidth="1"/>
    <col min="11512" max="11758" width="9" style="24"/>
    <col min="11759" max="11759" width="65.375" style="24" customWidth="1"/>
    <col min="11760" max="11765" width="21.25" style="24" customWidth="1"/>
    <col min="11766" max="11766" width="8" style="24" customWidth="1"/>
    <col min="11767" max="11767" width="6" style="24" customWidth="1"/>
    <col min="11768" max="12014" width="9" style="24"/>
    <col min="12015" max="12015" width="65.375" style="24" customWidth="1"/>
    <col min="12016" max="12021" width="21.25" style="24" customWidth="1"/>
    <col min="12022" max="12022" width="8" style="24" customWidth="1"/>
    <col min="12023" max="12023" width="6" style="24" customWidth="1"/>
    <col min="12024" max="12270" width="9" style="24"/>
    <col min="12271" max="12271" width="65.375" style="24" customWidth="1"/>
    <col min="12272" max="12277" width="21.25" style="24" customWidth="1"/>
    <col min="12278" max="12278" width="8" style="24" customWidth="1"/>
    <col min="12279" max="12279" width="6" style="24" customWidth="1"/>
    <col min="12280" max="12526" width="9" style="24"/>
    <col min="12527" max="12527" width="65.375" style="24" customWidth="1"/>
    <col min="12528" max="12533" width="21.25" style="24" customWidth="1"/>
    <col min="12534" max="12534" width="8" style="24" customWidth="1"/>
    <col min="12535" max="12535" width="6" style="24" customWidth="1"/>
    <col min="12536" max="12782" width="9" style="24"/>
    <col min="12783" max="12783" width="65.375" style="24" customWidth="1"/>
    <col min="12784" max="12789" width="21.25" style="24" customWidth="1"/>
    <col min="12790" max="12790" width="8" style="24" customWidth="1"/>
    <col min="12791" max="12791" width="6" style="24" customWidth="1"/>
    <col min="12792" max="13038" width="9" style="24"/>
    <col min="13039" max="13039" width="65.375" style="24" customWidth="1"/>
    <col min="13040" max="13045" width="21.25" style="24" customWidth="1"/>
    <col min="13046" max="13046" width="8" style="24" customWidth="1"/>
    <col min="13047" max="13047" width="6" style="24" customWidth="1"/>
    <col min="13048" max="13294" width="9" style="24"/>
    <col min="13295" max="13295" width="65.375" style="24" customWidth="1"/>
    <col min="13296" max="13301" width="21.25" style="24" customWidth="1"/>
    <col min="13302" max="13302" width="8" style="24" customWidth="1"/>
    <col min="13303" max="13303" width="6" style="24" customWidth="1"/>
    <col min="13304" max="13550" width="9" style="24"/>
    <col min="13551" max="13551" width="65.375" style="24" customWidth="1"/>
    <col min="13552" max="13557" width="21.25" style="24" customWidth="1"/>
    <col min="13558" max="13558" width="8" style="24" customWidth="1"/>
    <col min="13559" max="13559" width="6" style="24" customWidth="1"/>
    <col min="13560" max="13806" width="9" style="24"/>
    <col min="13807" max="13807" width="65.375" style="24" customWidth="1"/>
    <col min="13808" max="13813" width="21.25" style="24" customWidth="1"/>
    <col min="13814" max="13814" width="8" style="24" customWidth="1"/>
    <col min="13815" max="13815" width="6" style="24" customWidth="1"/>
    <col min="13816" max="14062" width="9" style="24"/>
    <col min="14063" max="14063" width="65.375" style="24" customWidth="1"/>
    <col min="14064" max="14069" width="21.25" style="24" customWidth="1"/>
    <col min="14070" max="14070" width="8" style="24" customWidth="1"/>
    <col min="14071" max="14071" width="6" style="24" customWidth="1"/>
    <col min="14072" max="14318" width="9" style="24"/>
    <col min="14319" max="14319" width="65.375" style="24" customWidth="1"/>
    <col min="14320" max="14325" width="21.25" style="24" customWidth="1"/>
    <col min="14326" max="14326" width="8" style="24" customWidth="1"/>
    <col min="14327" max="14327" width="6" style="24" customWidth="1"/>
    <col min="14328" max="14574" width="9" style="24"/>
    <col min="14575" max="14575" width="65.375" style="24" customWidth="1"/>
    <col min="14576" max="14581" width="21.25" style="24" customWidth="1"/>
    <col min="14582" max="14582" width="8" style="24" customWidth="1"/>
    <col min="14583" max="14583" width="6" style="24" customWidth="1"/>
    <col min="14584" max="14830" width="9" style="24"/>
    <col min="14831" max="14831" width="65.375" style="24" customWidth="1"/>
    <col min="14832" max="14837" width="21.25" style="24" customWidth="1"/>
    <col min="14838" max="14838" width="8" style="24" customWidth="1"/>
    <col min="14839" max="14839" width="6" style="24" customWidth="1"/>
    <col min="14840" max="15086" width="9" style="24"/>
    <col min="15087" max="15087" width="65.375" style="24" customWidth="1"/>
    <col min="15088" max="15093" width="21.25" style="24" customWidth="1"/>
    <col min="15094" max="15094" width="8" style="24" customWidth="1"/>
    <col min="15095" max="15095" width="6" style="24" customWidth="1"/>
    <col min="15096" max="15342" width="9" style="24"/>
    <col min="15343" max="15343" width="65.375" style="24" customWidth="1"/>
    <col min="15344" max="15349" width="21.25" style="24" customWidth="1"/>
    <col min="15350" max="15350" width="8" style="24" customWidth="1"/>
    <col min="15351" max="15351" width="6" style="24" customWidth="1"/>
    <col min="15352" max="15598" width="9" style="24"/>
    <col min="15599" max="15599" width="65.375" style="24" customWidth="1"/>
    <col min="15600" max="15605" width="21.25" style="24" customWidth="1"/>
    <col min="15606" max="15606" width="8" style="24" customWidth="1"/>
    <col min="15607" max="15607" width="6" style="24" customWidth="1"/>
    <col min="15608" max="15854" width="9" style="24"/>
    <col min="15855" max="15855" width="65.375" style="24" customWidth="1"/>
    <col min="15856" max="15861" width="21.25" style="24" customWidth="1"/>
    <col min="15862" max="15862" width="8" style="24" customWidth="1"/>
    <col min="15863" max="15863" width="6" style="24" customWidth="1"/>
    <col min="15864" max="16110" width="9" style="24"/>
    <col min="16111" max="16111" width="65.375" style="24" customWidth="1"/>
    <col min="16112" max="16117" width="21.25" style="24" customWidth="1"/>
    <col min="16118" max="16118" width="8" style="24" customWidth="1"/>
    <col min="16119" max="16119" width="6" style="24" customWidth="1"/>
    <col min="16120" max="16384" width="9" style="24"/>
  </cols>
  <sheetData>
    <row r="1" spans="1:5" s="7" customFormat="1" ht="20.100000000000001" customHeight="1">
      <c r="A1" s="60" t="s">
        <v>90</v>
      </c>
      <c r="B1" s="4"/>
      <c r="C1" s="30"/>
    </row>
    <row r="2" spans="1:5" s="21" customFormat="1" ht="39.75" customHeight="1">
      <c r="A2" s="227" t="s">
        <v>182</v>
      </c>
      <c r="B2" s="227"/>
      <c r="C2" s="227"/>
      <c r="D2" s="227"/>
    </row>
    <row r="3" spans="1:5" s="21" customFormat="1" ht="24.75" customHeight="1" thickBot="1">
      <c r="A3" s="35"/>
      <c r="B3" s="36"/>
      <c r="C3" s="35"/>
      <c r="D3" s="94" t="s">
        <v>0</v>
      </c>
    </row>
    <row r="4" spans="1:5" s="21" customFormat="1" ht="18" customHeight="1">
      <c r="A4" s="228" t="s">
        <v>41</v>
      </c>
      <c r="B4" s="226"/>
      <c r="C4" s="225" t="s">
        <v>42</v>
      </c>
      <c r="D4" s="226"/>
    </row>
    <row r="5" spans="1:5" s="21" customFormat="1" ht="18" customHeight="1">
      <c r="A5" s="42" t="s">
        <v>43</v>
      </c>
      <c r="B5" s="43" t="s">
        <v>183</v>
      </c>
      <c r="C5" s="161" t="s">
        <v>44</v>
      </c>
      <c r="D5" s="43" t="s">
        <v>183</v>
      </c>
    </row>
    <row r="6" spans="1:5" s="22" customFormat="1" ht="21" customHeight="1">
      <c r="A6" s="32" t="s">
        <v>45</v>
      </c>
      <c r="B6" s="34">
        <v>9866</v>
      </c>
      <c r="C6" s="32" t="s">
        <v>46</v>
      </c>
      <c r="D6" s="33">
        <v>138202</v>
      </c>
      <c r="E6" s="23"/>
    </row>
    <row r="7" spans="1:5" s="22" customFormat="1" ht="21" customHeight="1">
      <c r="A7" s="32" t="s">
        <v>193</v>
      </c>
      <c r="B7" s="34">
        <v>120757</v>
      </c>
      <c r="C7" s="32" t="s">
        <v>194</v>
      </c>
      <c r="D7" s="33"/>
    </row>
    <row r="8" spans="1:5" s="22" customFormat="1" ht="21" customHeight="1">
      <c r="A8" s="32" t="s">
        <v>47</v>
      </c>
      <c r="B8" s="34">
        <v>1302</v>
      </c>
      <c r="C8" s="32" t="s">
        <v>48</v>
      </c>
      <c r="D8" s="33"/>
    </row>
    <row r="9" spans="1:5" s="22" customFormat="1" ht="21" customHeight="1">
      <c r="A9" s="32" t="s">
        <v>49</v>
      </c>
      <c r="B9" s="34">
        <v>1229</v>
      </c>
      <c r="C9" s="32" t="s">
        <v>49</v>
      </c>
      <c r="D9" s="33"/>
    </row>
    <row r="10" spans="1:5" s="22" customFormat="1" ht="21" customHeight="1">
      <c r="A10" s="32" t="s">
        <v>50</v>
      </c>
      <c r="B10" s="34">
        <v>52</v>
      </c>
      <c r="C10" s="32" t="s">
        <v>50</v>
      </c>
      <c r="D10" s="33"/>
    </row>
    <row r="11" spans="1:5" s="22" customFormat="1" ht="21" customHeight="1">
      <c r="A11" s="32" t="s">
        <v>51</v>
      </c>
      <c r="B11" s="34">
        <v>21</v>
      </c>
      <c r="C11" s="32" t="s">
        <v>51</v>
      </c>
      <c r="D11" s="33"/>
    </row>
    <row r="12" spans="1:5" s="22" customFormat="1" ht="21" customHeight="1">
      <c r="A12" s="32" t="s">
        <v>52</v>
      </c>
      <c r="B12" s="34">
        <v>0</v>
      </c>
      <c r="C12" s="32" t="s">
        <v>52</v>
      </c>
      <c r="D12" s="33"/>
    </row>
    <row r="13" spans="1:5" s="21" customFormat="1" ht="21" customHeight="1">
      <c r="A13" s="32" t="s">
        <v>53</v>
      </c>
      <c r="B13" s="34">
        <v>55324</v>
      </c>
      <c r="C13" s="32" t="s">
        <v>53</v>
      </c>
      <c r="D13" s="33"/>
    </row>
    <row r="14" spans="1:5" s="22" customFormat="1" ht="21" customHeight="1">
      <c r="A14" s="32" t="s">
        <v>54</v>
      </c>
      <c r="B14" s="34">
        <v>0</v>
      </c>
      <c r="C14" s="32" t="s">
        <v>54</v>
      </c>
      <c r="D14" s="33"/>
    </row>
    <row r="15" spans="1:5" s="21" customFormat="1" ht="21" customHeight="1">
      <c r="A15" s="32" t="s">
        <v>55</v>
      </c>
      <c r="B15" s="34">
        <v>14169</v>
      </c>
      <c r="C15" s="32" t="s">
        <v>55</v>
      </c>
      <c r="D15" s="33"/>
    </row>
    <row r="16" spans="1:5" s="21" customFormat="1" ht="21" customHeight="1">
      <c r="A16" s="32" t="s">
        <v>56</v>
      </c>
      <c r="B16" s="34">
        <v>9861</v>
      </c>
      <c r="C16" s="32" t="s">
        <v>56</v>
      </c>
      <c r="D16" s="33"/>
    </row>
    <row r="17" spans="1:4" s="22" customFormat="1" ht="21" customHeight="1">
      <c r="A17" s="32" t="s">
        <v>57</v>
      </c>
      <c r="B17" s="34">
        <v>3767</v>
      </c>
      <c r="C17" s="32" t="s">
        <v>57</v>
      </c>
      <c r="D17" s="33"/>
    </row>
    <row r="18" spans="1:4" s="22" customFormat="1" ht="21" customHeight="1">
      <c r="A18" s="32" t="s">
        <v>58</v>
      </c>
      <c r="B18" s="34">
        <v>4271</v>
      </c>
      <c r="C18" s="32" t="s">
        <v>58</v>
      </c>
      <c r="D18" s="33"/>
    </row>
    <row r="19" spans="1:4" s="21" customFormat="1" ht="21" customHeight="1">
      <c r="A19" s="32" t="s">
        <v>59</v>
      </c>
      <c r="B19" s="34">
        <v>0</v>
      </c>
      <c r="C19" s="32" t="s">
        <v>59</v>
      </c>
      <c r="D19" s="33"/>
    </row>
    <row r="20" spans="1:4" s="21" customFormat="1" ht="21" customHeight="1">
      <c r="A20" s="32" t="s">
        <v>60</v>
      </c>
      <c r="B20" s="34">
        <v>952</v>
      </c>
      <c r="C20" s="32" t="s">
        <v>60</v>
      </c>
      <c r="D20" s="33"/>
    </row>
    <row r="21" spans="1:4" s="21" customFormat="1" ht="21" customHeight="1">
      <c r="A21" s="32" t="s">
        <v>61</v>
      </c>
      <c r="B21" s="34">
        <v>0</v>
      </c>
      <c r="C21" s="32" t="s">
        <v>61</v>
      </c>
      <c r="D21" s="33"/>
    </row>
    <row r="22" spans="1:4" s="22" customFormat="1" ht="21" customHeight="1">
      <c r="A22" s="32" t="s">
        <v>62</v>
      </c>
      <c r="B22" s="34">
        <v>850</v>
      </c>
      <c r="C22" s="32" t="s">
        <v>62</v>
      </c>
      <c r="D22" s="33"/>
    </row>
    <row r="23" spans="1:4" ht="21" customHeight="1">
      <c r="A23" s="32" t="s">
        <v>63</v>
      </c>
      <c r="B23" s="34">
        <v>3202</v>
      </c>
      <c r="C23" s="32" t="s">
        <v>63</v>
      </c>
      <c r="D23" s="33"/>
    </row>
    <row r="24" spans="1:4" ht="21" customHeight="1">
      <c r="A24" s="32" t="s">
        <v>64</v>
      </c>
      <c r="B24" s="34">
        <v>751</v>
      </c>
      <c r="C24" s="32" t="s">
        <v>64</v>
      </c>
      <c r="D24" s="33"/>
    </row>
    <row r="25" spans="1:4" ht="21" customHeight="1">
      <c r="A25" s="32" t="s">
        <v>65</v>
      </c>
      <c r="B25" s="34">
        <v>1848</v>
      </c>
      <c r="C25" s="32" t="s">
        <v>65</v>
      </c>
      <c r="D25" s="33"/>
    </row>
    <row r="26" spans="1:4" ht="21" customHeight="1">
      <c r="A26" s="32" t="s">
        <v>66</v>
      </c>
      <c r="B26" s="34">
        <v>1634</v>
      </c>
      <c r="C26" s="32" t="s">
        <v>66</v>
      </c>
      <c r="D26" s="33"/>
    </row>
    <row r="27" spans="1:4" ht="21" customHeight="1">
      <c r="A27" s="32" t="s">
        <v>67</v>
      </c>
      <c r="B27" s="34">
        <v>0</v>
      </c>
      <c r="C27" s="32" t="s">
        <v>67</v>
      </c>
      <c r="D27" s="33"/>
    </row>
    <row r="28" spans="1:4" ht="21" customHeight="1">
      <c r="A28" s="32" t="s">
        <v>68</v>
      </c>
      <c r="B28" s="34">
        <v>5487</v>
      </c>
      <c r="C28" s="32" t="s">
        <v>68</v>
      </c>
      <c r="D28" s="33"/>
    </row>
    <row r="29" spans="1:4" ht="21" customHeight="1">
      <c r="A29" s="32" t="s">
        <v>69</v>
      </c>
      <c r="B29" s="34">
        <v>8232</v>
      </c>
      <c r="C29" s="32" t="s">
        <v>69</v>
      </c>
      <c r="D29" s="33"/>
    </row>
    <row r="30" spans="1:4" ht="21" customHeight="1">
      <c r="A30" s="32" t="s">
        <v>70</v>
      </c>
      <c r="B30" s="34">
        <v>300</v>
      </c>
      <c r="C30" s="32" t="s">
        <v>70</v>
      </c>
      <c r="D30" s="33"/>
    </row>
    <row r="31" spans="1:4" ht="21" customHeight="1">
      <c r="A31" s="32" t="s">
        <v>71</v>
      </c>
      <c r="B31" s="34">
        <v>64131</v>
      </c>
      <c r="C31" s="32" t="s">
        <v>71</v>
      </c>
      <c r="D31" s="33"/>
    </row>
    <row r="32" spans="1:4" ht="21" customHeight="1">
      <c r="A32" s="32" t="s">
        <v>72</v>
      </c>
      <c r="B32" s="34">
        <v>8750</v>
      </c>
      <c r="C32" s="32" t="s">
        <v>195</v>
      </c>
      <c r="D32" s="33">
        <v>1702</v>
      </c>
    </row>
    <row r="33" spans="1:4" ht="21" customHeight="1">
      <c r="A33" s="32" t="s">
        <v>73</v>
      </c>
      <c r="B33" s="34"/>
      <c r="C33" s="32" t="s">
        <v>74</v>
      </c>
      <c r="D33" s="33">
        <v>750</v>
      </c>
    </row>
    <row r="34" spans="1:4" ht="21" customHeight="1">
      <c r="A34" s="32" t="s">
        <v>75</v>
      </c>
      <c r="B34" s="34">
        <v>374</v>
      </c>
      <c r="C34" s="32" t="s">
        <v>76</v>
      </c>
      <c r="D34" s="33"/>
    </row>
    <row r="35" spans="1:4" ht="21" customHeight="1">
      <c r="A35" s="32" t="s">
        <v>77</v>
      </c>
      <c r="B35" s="34">
        <v>936</v>
      </c>
      <c r="C35" s="32" t="s">
        <v>78</v>
      </c>
      <c r="D35" s="33"/>
    </row>
    <row r="36" spans="1:4" ht="21" customHeight="1">
      <c r="A36" s="32" t="s">
        <v>79</v>
      </c>
      <c r="B36" s="44">
        <v>1</v>
      </c>
      <c r="C36" s="32" t="s">
        <v>80</v>
      </c>
      <c r="D36" s="45">
        <v>1</v>
      </c>
    </row>
    <row r="37" spans="1:4" ht="21" customHeight="1">
      <c r="A37" s="46" t="s">
        <v>81</v>
      </c>
      <c r="B37" s="47"/>
      <c r="C37" s="46" t="s">
        <v>82</v>
      </c>
      <c r="D37" s="48"/>
    </row>
    <row r="38" spans="1:4" ht="21" customHeight="1">
      <c r="A38" s="32"/>
      <c r="B38" s="162"/>
      <c r="C38" s="32" t="s">
        <v>83</v>
      </c>
      <c r="D38" s="33">
        <v>29</v>
      </c>
    </row>
    <row r="39" spans="1:4" ht="21" customHeight="1">
      <c r="A39" s="32"/>
      <c r="B39" s="44"/>
      <c r="C39" s="32" t="s">
        <v>84</v>
      </c>
      <c r="D39" s="33">
        <v>29</v>
      </c>
    </row>
    <row r="40" spans="1:4" ht="21" customHeight="1">
      <c r="A40" s="32"/>
      <c r="B40" s="44"/>
      <c r="C40" s="32" t="s">
        <v>85</v>
      </c>
      <c r="D40" s="33"/>
    </row>
    <row r="41" spans="1:4" ht="21" customHeight="1" thickBot="1">
      <c r="A41" s="38" t="s">
        <v>86</v>
      </c>
      <c r="B41" s="163">
        <f>B6+B7+B32+B34+B35+B36</f>
        <v>140684</v>
      </c>
      <c r="C41" s="38" t="s">
        <v>87</v>
      </c>
      <c r="D41" s="39">
        <f>D6+D32+D33+D36+D38</f>
        <v>140684</v>
      </c>
    </row>
  </sheetData>
  <mergeCells count="3">
    <mergeCell ref="C4:D4"/>
    <mergeCell ref="A2:D2"/>
    <mergeCell ref="A4:B4"/>
  </mergeCells>
  <phoneticPr fontId="1" type="noConversion"/>
  <pageMargins left="0.59055118110236227" right="0.62992125984251968" top="0.86614173228346458" bottom="0.62992125984251968" header="0.31496062992125984" footer="0.31496062992125984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48"/>
  <sheetViews>
    <sheetView showGridLines="0" workbookViewId="0">
      <selection activeCell="A2" sqref="A2:E2"/>
    </sheetView>
  </sheetViews>
  <sheetFormatPr defaultRowHeight="15"/>
  <cols>
    <col min="1" max="1" width="37.625" style="4" customWidth="1"/>
    <col min="2" max="5" width="12.625" style="4" customWidth="1"/>
    <col min="6" max="6" width="27" style="4" customWidth="1"/>
    <col min="7" max="28" width="9" style="4"/>
    <col min="29" max="16384" width="9" style="7"/>
  </cols>
  <sheetData>
    <row r="1" spans="1:28" ht="20.100000000000001" customHeight="1">
      <c r="A1" s="60" t="s">
        <v>171</v>
      </c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s="3" customFormat="1" ht="50.1" customHeight="1">
      <c r="A2" s="218" t="s">
        <v>184</v>
      </c>
      <c r="B2" s="218"/>
      <c r="C2" s="218"/>
      <c r="D2" s="218"/>
      <c r="E2" s="218"/>
      <c r="F2" s="11"/>
    </row>
    <row r="3" spans="1:28" s="12" customFormat="1" ht="24" customHeight="1" thickBot="1">
      <c r="A3" s="62"/>
      <c r="B3" s="62"/>
      <c r="C3" s="62"/>
      <c r="D3" s="62"/>
      <c r="E3" s="94" t="s">
        <v>0</v>
      </c>
      <c r="F3" s="5"/>
    </row>
    <row r="4" spans="1:28" s="12" customFormat="1" ht="24" customHeight="1">
      <c r="A4" s="229" t="s">
        <v>105</v>
      </c>
      <c r="B4" s="231" t="s">
        <v>23</v>
      </c>
      <c r="C4" s="233" t="s">
        <v>37</v>
      </c>
      <c r="D4" s="235" t="s">
        <v>106</v>
      </c>
      <c r="E4" s="233" t="s">
        <v>499</v>
      </c>
      <c r="F4" s="26"/>
    </row>
    <row r="5" spans="1:28" s="12" customFormat="1" ht="24" customHeight="1">
      <c r="A5" s="230"/>
      <c r="B5" s="232"/>
      <c r="C5" s="234"/>
      <c r="D5" s="236"/>
      <c r="E5" s="234"/>
      <c r="F5" s="27"/>
    </row>
    <row r="6" spans="1:28" s="12" customFormat="1" ht="24.75" customHeight="1">
      <c r="A6" s="174" t="s">
        <v>460</v>
      </c>
      <c r="B6" s="200"/>
      <c r="C6" s="200">
        <f>SUM(C7:C38)</f>
        <v>763</v>
      </c>
      <c r="D6" s="200"/>
      <c r="E6" s="201">
        <f>C6*100/F6</f>
        <v>326.0683760683761</v>
      </c>
      <c r="F6" s="13">
        <v>234</v>
      </c>
      <c r="G6" s="202"/>
      <c r="Z6" s="14"/>
      <c r="AA6" s="15"/>
    </row>
    <row r="7" spans="1:28" s="12" customFormat="1" ht="24.75" customHeight="1">
      <c r="A7" s="203" t="s">
        <v>461</v>
      </c>
      <c r="B7" s="200"/>
      <c r="C7" s="200"/>
      <c r="D7" s="200"/>
      <c r="E7" s="201"/>
      <c r="F7" s="13"/>
      <c r="Z7" s="14"/>
      <c r="AA7" s="15"/>
    </row>
    <row r="8" spans="1:28" s="12" customFormat="1" ht="24.75" customHeight="1">
      <c r="A8" s="41" t="s">
        <v>462</v>
      </c>
      <c r="B8" s="200"/>
      <c r="C8" s="200"/>
      <c r="D8" s="200"/>
      <c r="E8" s="201"/>
      <c r="F8" s="13"/>
      <c r="Z8" s="14"/>
      <c r="AA8" s="15"/>
    </row>
    <row r="9" spans="1:28" s="12" customFormat="1" ht="24.75" customHeight="1">
      <c r="A9" s="41" t="s">
        <v>463</v>
      </c>
      <c r="B9" s="200"/>
      <c r="C9" s="200"/>
      <c r="D9" s="200"/>
      <c r="E9" s="201"/>
      <c r="F9" s="13"/>
      <c r="Z9" s="14"/>
      <c r="AA9" s="15"/>
    </row>
    <row r="10" spans="1:28" s="12" customFormat="1" ht="24.75" customHeight="1">
      <c r="A10" s="41" t="s">
        <v>464</v>
      </c>
      <c r="B10" s="200"/>
      <c r="C10" s="200"/>
      <c r="D10" s="200"/>
      <c r="E10" s="201"/>
      <c r="F10" s="13"/>
      <c r="Z10" s="14"/>
      <c r="AA10" s="15"/>
    </row>
    <row r="11" spans="1:28" s="12" customFormat="1" ht="24.75" customHeight="1">
      <c r="A11" s="41" t="s">
        <v>465</v>
      </c>
      <c r="B11" s="200"/>
      <c r="C11" s="200"/>
      <c r="D11" s="200"/>
      <c r="E11" s="201"/>
      <c r="F11" s="13"/>
      <c r="Z11" s="14"/>
      <c r="AA11" s="15"/>
    </row>
    <row r="12" spans="1:28" s="12" customFormat="1" ht="24.75" customHeight="1">
      <c r="A12" s="41" t="s">
        <v>466</v>
      </c>
      <c r="B12" s="200"/>
      <c r="C12" s="200"/>
      <c r="D12" s="200"/>
      <c r="E12" s="201"/>
      <c r="F12" s="13"/>
      <c r="Z12" s="14"/>
      <c r="AA12" s="15"/>
    </row>
    <row r="13" spans="1:28" s="12" customFormat="1" ht="24.75" customHeight="1">
      <c r="A13" s="41" t="s">
        <v>467</v>
      </c>
      <c r="B13" s="200"/>
      <c r="C13" s="200"/>
      <c r="D13" s="200"/>
      <c r="E13" s="201"/>
      <c r="F13" s="13"/>
      <c r="Z13" s="14"/>
      <c r="AA13" s="15"/>
    </row>
    <row r="14" spans="1:28" s="12" customFormat="1" ht="24.75" customHeight="1">
      <c r="A14" s="41" t="s">
        <v>468</v>
      </c>
      <c r="B14" s="200"/>
      <c r="C14" s="200"/>
      <c r="D14" s="200"/>
      <c r="E14" s="201"/>
      <c r="F14" s="13"/>
      <c r="Z14" s="14"/>
      <c r="AA14" s="15"/>
    </row>
    <row r="15" spans="1:28" s="12" customFormat="1" ht="24.75" customHeight="1">
      <c r="A15" s="41" t="s">
        <v>170</v>
      </c>
      <c r="B15" s="200"/>
      <c r="C15" s="200"/>
      <c r="D15" s="200"/>
      <c r="E15" s="201"/>
      <c r="F15" s="13"/>
      <c r="Z15" s="14"/>
      <c r="AA15" s="15"/>
    </row>
    <row r="16" spans="1:28" s="12" customFormat="1" ht="24.75" customHeight="1">
      <c r="A16" s="41" t="s">
        <v>469</v>
      </c>
      <c r="B16" s="200"/>
      <c r="C16" s="200"/>
      <c r="D16" s="200"/>
      <c r="E16" s="201"/>
      <c r="F16" s="13"/>
      <c r="Z16" s="14"/>
      <c r="AA16" s="15"/>
    </row>
    <row r="17" spans="1:27" s="12" customFormat="1" ht="24.75" customHeight="1">
      <c r="A17" s="41" t="s">
        <v>470</v>
      </c>
      <c r="B17" s="200"/>
      <c r="C17" s="200"/>
      <c r="D17" s="200"/>
      <c r="E17" s="201"/>
      <c r="F17" s="13"/>
      <c r="Z17" s="14"/>
      <c r="AA17" s="15"/>
    </row>
    <row r="18" spans="1:27" s="12" customFormat="1" ht="24.75" customHeight="1">
      <c r="A18" s="41" t="s">
        <v>471</v>
      </c>
      <c r="B18" s="200"/>
      <c r="C18" s="200"/>
      <c r="D18" s="200"/>
      <c r="E18" s="201"/>
      <c r="F18" s="13"/>
      <c r="Z18" s="14"/>
      <c r="AA18" s="15"/>
    </row>
    <row r="19" spans="1:27" s="12" customFormat="1" ht="24.75" customHeight="1">
      <c r="A19" s="41" t="s">
        <v>472</v>
      </c>
      <c r="B19" s="200"/>
      <c r="C19" s="200"/>
      <c r="D19" s="200"/>
      <c r="E19" s="201"/>
      <c r="F19" s="13">
        <v>21</v>
      </c>
      <c r="Z19" s="14"/>
      <c r="AA19" s="15"/>
    </row>
    <row r="20" spans="1:27" s="12" customFormat="1" ht="24.75" customHeight="1">
      <c r="A20" s="41" t="s">
        <v>473</v>
      </c>
      <c r="B20" s="200"/>
      <c r="C20" s="200"/>
      <c r="D20" s="200"/>
      <c r="E20" s="201"/>
      <c r="F20" s="13"/>
      <c r="Z20" s="14"/>
      <c r="AA20" s="15"/>
    </row>
    <row r="21" spans="1:27" s="12" customFormat="1" ht="24.75" customHeight="1">
      <c r="A21" s="41" t="s">
        <v>474</v>
      </c>
      <c r="B21" s="200">
        <v>260</v>
      </c>
      <c r="C21" s="200">
        <v>757</v>
      </c>
      <c r="D21" s="200">
        <f t="shared" ref="D21" si="0">C21*100/B21</f>
        <v>291.15384615384613</v>
      </c>
      <c r="E21" s="201">
        <f>C21*100/F21</f>
        <v>437.57225433526014</v>
      </c>
      <c r="F21" s="13">
        <v>173</v>
      </c>
      <c r="Z21" s="14"/>
      <c r="AA21" s="15"/>
    </row>
    <row r="22" spans="1:27" s="12" customFormat="1" ht="24.75" customHeight="1">
      <c r="A22" s="41" t="s">
        <v>475</v>
      </c>
      <c r="B22" s="200"/>
      <c r="C22" s="200"/>
      <c r="D22" s="200"/>
      <c r="E22" s="201"/>
      <c r="F22" s="13"/>
      <c r="Z22" s="14"/>
      <c r="AA22" s="15"/>
    </row>
    <row r="23" spans="1:27" s="12" customFormat="1" ht="24.75" customHeight="1">
      <c r="A23" s="41" t="s">
        <v>476</v>
      </c>
      <c r="B23" s="200"/>
      <c r="C23" s="200">
        <v>3</v>
      </c>
      <c r="D23" s="200"/>
      <c r="E23" s="201"/>
      <c r="F23" s="13">
        <v>6</v>
      </c>
      <c r="Z23" s="14"/>
      <c r="AA23" s="15"/>
    </row>
    <row r="24" spans="1:27" s="12" customFormat="1" ht="24.75" customHeight="1">
      <c r="A24" s="41" t="s">
        <v>477</v>
      </c>
      <c r="B24" s="200"/>
      <c r="C24" s="200"/>
      <c r="D24" s="200"/>
      <c r="E24" s="201"/>
      <c r="F24" s="13"/>
      <c r="Z24" s="14"/>
      <c r="AA24" s="15"/>
    </row>
    <row r="25" spans="1:27" s="12" customFormat="1" ht="24.75" customHeight="1">
      <c r="A25" s="41" t="s">
        <v>478</v>
      </c>
      <c r="B25" s="200"/>
      <c r="C25" s="200"/>
      <c r="D25" s="200"/>
      <c r="E25" s="201"/>
      <c r="F25" s="13"/>
      <c r="Z25" s="14"/>
      <c r="AA25" s="15"/>
    </row>
    <row r="26" spans="1:27" s="12" customFormat="1" ht="24.75" customHeight="1">
      <c r="A26" s="41" t="s">
        <v>479</v>
      </c>
      <c r="B26" s="200"/>
      <c r="C26" s="200"/>
      <c r="D26" s="200"/>
      <c r="E26" s="201"/>
      <c r="F26" s="13"/>
      <c r="Z26" s="14"/>
      <c r="AA26" s="15"/>
    </row>
    <row r="27" spans="1:27" s="12" customFormat="1" ht="24.75" customHeight="1">
      <c r="A27" s="41" t="s">
        <v>480</v>
      </c>
      <c r="B27" s="200"/>
      <c r="C27" s="200"/>
      <c r="D27" s="200"/>
      <c r="E27" s="201"/>
      <c r="F27" s="13"/>
      <c r="Z27" s="14"/>
      <c r="AA27" s="15"/>
    </row>
    <row r="28" spans="1:27" s="12" customFormat="1" ht="24.75" customHeight="1">
      <c r="A28" s="41" t="s">
        <v>481</v>
      </c>
      <c r="B28" s="200"/>
      <c r="C28" s="200"/>
      <c r="D28" s="200"/>
      <c r="E28" s="201"/>
      <c r="F28" s="13"/>
      <c r="Z28" s="14"/>
      <c r="AA28" s="15"/>
    </row>
    <row r="29" spans="1:27" s="12" customFormat="1" ht="24.75" customHeight="1">
      <c r="A29" s="41" t="s">
        <v>482</v>
      </c>
      <c r="B29" s="200"/>
      <c r="C29" s="200"/>
      <c r="D29" s="200"/>
      <c r="E29" s="201"/>
      <c r="F29" s="13"/>
      <c r="Z29" s="14"/>
      <c r="AA29" s="15"/>
    </row>
    <row r="30" spans="1:27" s="12" customFormat="1" ht="24.75" customHeight="1">
      <c r="A30" s="41" t="s">
        <v>483</v>
      </c>
      <c r="B30" s="200"/>
      <c r="C30" s="200"/>
      <c r="D30" s="200"/>
      <c r="E30" s="201"/>
      <c r="F30" s="13"/>
      <c r="Z30" s="14"/>
      <c r="AA30" s="15"/>
    </row>
    <row r="31" spans="1:27" s="12" customFormat="1" ht="24.75" customHeight="1">
      <c r="A31" s="41" t="s">
        <v>484</v>
      </c>
      <c r="B31" s="200"/>
      <c r="C31" s="200"/>
      <c r="D31" s="200"/>
      <c r="E31" s="201"/>
      <c r="F31" s="13"/>
      <c r="Z31" s="14"/>
      <c r="AA31" s="15"/>
    </row>
    <row r="32" spans="1:27" s="12" customFormat="1" ht="24.75" customHeight="1">
      <c r="A32" s="41" t="s">
        <v>485</v>
      </c>
      <c r="B32" s="200"/>
      <c r="C32" s="200"/>
      <c r="D32" s="200"/>
      <c r="E32" s="201"/>
      <c r="F32" s="13"/>
      <c r="Z32" s="14"/>
      <c r="AA32" s="15"/>
    </row>
    <row r="33" spans="1:27" s="12" customFormat="1" ht="24.75" customHeight="1">
      <c r="A33" s="41" t="s">
        <v>486</v>
      </c>
      <c r="B33" s="200"/>
      <c r="C33" s="200"/>
      <c r="D33" s="200"/>
      <c r="E33" s="201"/>
      <c r="F33" s="13"/>
      <c r="Z33" s="14"/>
      <c r="AA33" s="15"/>
    </row>
    <row r="34" spans="1:27" s="12" customFormat="1" ht="24.75" customHeight="1">
      <c r="A34" s="41" t="s">
        <v>487</v>
      </c>
      <c r="B34" s="200"/>
      <c r="C34" s="200"/>
      <c r="D34" s="200"/>
      <c r="E34" s="201"/>
      <c r="F34" s="13"/>
      <c r="Z34" s="14"/>
      <c r="AA34" s="15"/>
    </row>
    <row r="35" spans="1:27" s="12" customFormat="1" ht="24.75" customHeight="1">
      <c r="A35" s="41" t="s">
        <v>488</v>
      </c>
      <c r="B35" s="200"/>
      <c r="C35" s="200"/>
      <c r="D35" s="200"/>
      <c r="E35" s="201"/>
      <c r="F35" s="13">
        <v>4</v>
      </c>
      <c r="Z35" s="14"/>
      <c r="AA35" s="15"/>
    </row>
    <row r="36" spans="1:27" s="12" customFormat="1" ht="24.75" customHeight="1">
      <c r="A36" s="41" t="s">
        <v>489</v>
      </c>
      <c r="B36" s="200"/>
      <c r="C36" s="200"/>
      <c r="D36" s="200"/>
      <c r="E36" s="201"/>
      <c r="F36" s="13"/>
      <c r="Z36" s="14"/>
      <c r="AA36" s="15"/>
    </row>
    <row r="37" spans="1:27" s="12" customFormat="1" ht="24.75" customHeight="1">
      <c r="A37" s="41" t="s">
        <v>490</v>
      </c>
      <c r="B37" s="200"/>
      <c r="C37" s="200"/>
      <c r="D37" s="200"/>
      <c r="E37" s="201"/>
      <c r="F37" s="13"/>
      <c r="Z37" s="14"/>
      <c r="AA37" s="15"/>
    </row>
    <row r="38" spans="1:27" s="12" customFormat="1" ht="24.75" customHeight="1" thickBot="1">
      <c r="A38" s="41" t="s">
        <v>491</v>
      </c>
      <c r="B38" s="200"/>
      <c r="C38" s="200">
        <v>3</v>
      </c>
      <c r="D38" s="200"/>
      <c r="E38" s="201">
        <f>C38*100/F38</f>
        <v>10</v>
      </c>
      <c r="F38" s="13">
        <v>30</v>
      </c>
      <c r="Z38" s="14"/>
      <c r="AA38" s="15"/>
    </row>
    <row r="39" spans="1:27" s="12" customFormat="1" ht="24.75" customHeight="1" thickBot="1">
      <c r="A39" s="212" t="s">
        <v>492</v>
      </c>
      <c r="B39" s="213">
        <f>B40+B43</f>
        <v>110</v>
      </c>
      <c r="C39" s="213">
        <f>C40+C43</f>
        <v>1333</v>
      </c>
      <c r="D39" s="211">
        <f t="shared" ref="D39:D46" si="1">C39*100/B39</f>
        <v>1211.8181818181818</v>
      </c>
      <c r="E39" s="214">
        <f t="shared" ref="E39:E48" si="2">C39*100/F39</f>
        <v>41.243811881188115</v>
      </c>
      <c r="F39" s="13">
        <v>3232</v>
      </c>
      <c r="Z39" s="14"/>
      <c r="AA39" s="15"/>
    </row>
    <row r="40" spans="1:27" s="12" customFormat="1" ht="24.75" customHeight="1">
      <c r="A40" s="174" t="s">
        <v>98</v>
      </c>
      <c r="B40" s="200"/>
      <c r="C40" s="200">
        <v>1223</v>
      </c>
      <c r="D40" s="200"/>
      <c r="E40" s="201">
        <f t="shared" si="2"/>
        <v>229.45590994371483</v>
      </c>
      <c r="F40" s="204">
        <v>533</v>
      </c>
      <c r="Z40" s="14"/>
      <c r="AA40" s="15"/>
    </row>
    <row r="41" spans="1:27" customFormat="1" ht="21" customHeight="1">
      <c r="A41" s="174" t="s">
        <v>493</v>
      </c>
      <c r="B41" s="200"/>
      <c r="C41" s="200"/>
      <c r="D41" s="200"/>
      <c r="E41" s="201"/>
      <c r="F41" s="204"/>
    </row>
    <row r="42" spans="1:27" customFormat="1" ht="21" customHeight="1">
      <c r="A42" s="178" t="s">
        <v>494</v>
      </c>
      <c r="B42" s="200"/>
      <c r="C42" s="200"/>
      <c r="D42" s="200"/>
      <c r="E42" s="201"/>
      <c r="F42" s="204">
        <v>2000</v>
      </c>
    </row>
    <row r="43" spans="1:27" customFormat="1" ht="21" customHeight="1">
      <c r="A43" s="174" t="s">
        <v>495</v>
      </c>
      <c r="B43" s="200">
        <v>110</v>
      </c>
      <c r="C43" s="200">
        <v>110</v>
      </c>
      <c r="D43" s="200">
        <f t="shared" si="1"/>
        <v>100</v>
      </c>
      <c r="E43" s="201">
        <f t="shared" si="2"/>
        <v>15.736766809728183</v>
      </c>
      <c r="F43" s="204">
        <v>699</v>
      </c>
    </row>
    <row r="44" spans="1:27" customFormat="1" ht="21" customHeight="1">
      <c r="A44" s="178" t="s">
        <v>496</v>
      </c>
      <c r="B44" s="200"/>
      <c r="C44" s="200"/>
      <c r="D44" s="200"/>
      <c r="E44" s="201"/>
      <c r="F44" s="204"/>
    </row>
    <row r="45" spans="1:27" customFormat="1" ht="21" customHeight="1">
      <c r="A45" s="178" t="s">
        <v>497</v>
      </c>
      <c r="B45" s="205"/>
      <c r="C45" s="200"/>
      <c r="D45" s="200"/>
      <c r="E45" s="201"/>
      <c r="F45" s="206"/>
    </row>
    <row r="46" spans="1:27" customFormat="1" ht="21" customHeight="1">
      <c r="A46" s="178" t="s">
        <v>97</v>
      </c>
      <c r="B46" s="205">
        <v>110</v>
      </c>
      <c r="C46" s="200">
        <v>110</v>
      </c>
      <c r="D46" s="200">
        <f t="shared" si="1"/>
        <v>100</v>
      </c>
      <c r="E46" s="201">
        <f t="shared" si="2"/>
        <v>15.736766809728183</v>
      </c>
      <c r="F46" s="206">
        <v>699</v>
      </c>
    </row>
    <row r="47" spans="1:27" customFormat="1" ht="21" customHeight="1" thickBot="1">
      <c r="A47" s="207" t="s">
        <v>498</v>
      </c>
      <c r="B47" s="208"/>
      <c r="C47" s="209"/>
      <c r="D47" s="209"/>
      <c r="E47" s="201"/>
      <c r="F47" s="41"/>
    </row>
    <row r="48" spans="1:27" s="4" customFormat="1" ht="24.75" customHeight="1" thickBot="1">
      <c r="A48" s="210" t="s">
        <v>160</v>
      </c>
      <c r="B48" s="211">
        <v>899</v>
      </c>
      <c r="C48" s="211">
        <f>C39+C6</f>
        <v>2096</v>
      </c>
      <c r="D48" s="211">
        <f>C48*100/B48</f>
        <v>233.14794215795328</v>
      </c>
      <c r="E48" s="214">
        <f t="shared" si="2"/>
        <v>60.473167916907094</v>
      </c>
      <c r="F48" s="204">
        <v>3466</v>
      </c>
      <c r="G48" s="16"/>
    </row>
  </sheetData>
  <mergeCells count="6">
    <mergeCell ref="A2:E2"/>
    <mergeCell ref="A4:A5"/>
    <mergeCell ref="B4:B5"/>
    <mergeCell ref="C4:C5"/>
    <mergeCell ref="E4:E5"/>
    <mergeCell ref="D4:D5"/>
  </mergeCells>
  <phoneticPr fontId="1" type="noConversion"/>
  <printOptions horizontalCentered="1"/>
  <pageMargins left="0.77" right="0.69" top="0.98425196850393704" bottom="0.9842519685039370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showGridLines="0" workbookViewId="0">
      <selection activeCell="A2" sqref="A2:E2"/>
    </sheetView>
  </sheetViews>
  <sheetFormatPr defaultRowHeight="15"/>
  <cols>
    <col min="1" max="1" width="52.625" style="4" bestFit="1" customWidth="1"/>
    <col min="2" max="2" width="12.625" style="18" customWidth="1"/>
    <col min="3" max="5" width="12.625" style="4" customWidth="1"/>
    <col min="6" max="7" width="9" style="4"/>
    <col min="8" max="16384" width="9" style="7"/>
  </cols>
  <sheetData>
    <row r="1" spans="1:8" ht="20.100000000000001" customHeight="1">
      <c r="A1" s="60" t="s">
        <v>173</v>
      </c>
      <c r="B1" s="4"/>
      <c r="G1" s="7"/>
    </row>
    <row r="2" spans="1:8" s="4" customFormat="1" ht="50.1" customHeight="1">
      <c r="A2" s="218" t="s">
        <v>185</v>
      </c>
      <c r="B2" s="218"/>
      <c r="C2" s="218"/>
      <c r="D2" s="218"/>
      <c r="E2" s="218"/>
    </row>
    <row r="3" spans="1:8" s="17" customFormat="1" ht="24" customHeight="1" thickBot="1">
      <c r="A3" s="97"/>
      <c r="B3" s="98"/>
      <c r="C3" s="97"/>
      <c r="D3" s="97"/>
      <c r="E3" s="89" t="s">
        <v>0</v>
      </c>
    </row>
    <row r="4" spans="1:8" s="17" customFormat="1" ht="24" customHeight="1">
      <c r="A4" s="237" t="s">
        <v>3</v>
      </c>
      <c r="B4" s="231" t="s">
        <v>501</v>
      </c>
      <c r="C4" s="233" t="s">
        <v>154</v>
      </c>
      <c r="D4" s="235" t="s">
        <v>155</v>
      </c>
      <c r="E4" s="233" t="s">
        <v>499</v>
      </c>
    </row>
    <row r="5" spans="1:8" s="17" customFormat="1" ht="24" customHeight="1">
      <c r="A5" s="238"/>
      <c r="B5" s="232"/>
      <c r="C5" s="234"/>
      <c r="D5" s="236"/>
      <c r="E5" s="234"/>
    </row>
    <row r="6" spans="1:8" s="17" customFormat="1" ht="24" customHeight="1">
      <c r="A6" s="78" t="s">
        <v>500</v>
      </c>
      <c r="B6" s="99">
        <v>884</v>
      </c>
      <c r="C6" s="100">
        <v>846</v>
      </c>
      <c r="D6" s="100">
        <f>C6*100/B6</f>
        <v>95.701357466063342</v>
      </c>
      <c r="E6" s="101">
        <f>C6*100/F6</f>
        <v>40.304907098618386</v>
      </c>
      <c r="F6" s="215">
        <v>2099</v>
      </c>
    </row>
    <row r="7" spans="1:8" s="17" customFormat="1" ht="24" customHeight="1">
      <c r="A7" s="78" t="s">
        <v>504</v>
      </c>
      <c r="B7" s="99">
        <v>5</v>
      </c>
      <c r="C7" s="100"/>
      <c r="D7" s="100">
        <f t="shared" ref="D7:D19" si="0">C7*100/B7</f>
        <v>0</v>
      </c>
      <c r="E7" s="101"/>
      <c r="F7" s="17" t="s">
        <v>2</v>
      </c>
    </row>
    <row r="8" spans="1:8" s="17" customFormat="1" ht="24" customHeight="1">
      <c r="A8" s="87" t="s">
        <v>503</v>
      </c>
      <c r="B8" s="102">
        <v>600</v>
      </c>
      <c r="C8" s="103">
        <v>600</v>
      </c>
      <c r="D8" s="100">
        <f t="shared" si="0"/>
        <v>100</v>
      </c>
      <c r="E8" s="101"/>
    </row>
    <row r="9" spans="1:8" s="17" customFormat="1" ht="24" customHeight="1">
      <c r="A9" s="78" t="s">
        <v>172</v>
      </c>
      <c r="B9" s="99">
        <v>24</v>
      </c>
      <c r="C9" s="100">
        <v>0</v>
      </c>
      <c r="D9" s="100">
        <f t="shared" si="0"/>
        <v>0</v>
      </c>
      <c r="E9" s="101"/>
      <c r="F9" s="17" t="s">
        <v>2</v>
      </c>
    </row>
    <row r="10" spans="1:8" s="17" customFormat="1" ht="24" customHeight="1">
      <c r="A10" s="78" t="s">
        <v>505</v>
      </c>
      <c r="B10" s="99">
        <v>504</v>
      </c>
      <c r="C10" s="100">
        <v>496</v>
      </c>
      <c r="D10" s="100">
        <f t="shared" si="0"/>
        <v>98.412698412698418</v>
      </c>
      <c r="E10" s="101">
        <f t="shared" ref="E10:E19" si="1">C10*100/F10</f>
        <v>89.048473967684018</v>
      </c>
      <c r="F10" s="215">
        <v>557</v>
      </c>
    </row>
    <row r="11" spans="1:8" s="17" customFormat="1" ht="24" customHeight="1">
      <c r="A11" s="78" t="s">
        <v>502</v>
      </c>
      <c r="B11" s="102">
        <v>12</v>
      </c>
      <c r="C11" s="103">
        <v>9</v>
      </c>
      <c r="D11" s="100">
        <f t="shared" si="0"/>
        <v>75</v>
      </c>
      <c r="E11" s="101">
        <f t="shared" si="1"/>
        <v>75</v>
      </c>
      <c r="F11" s="215">
        <v>12</v>
      </c>
      <c r="H11" s="41"/>
    </row>
    <row r="12" spans="1:8" s="17" customFormat="1" ht="24" customHeight="1">
      <c r="A12" s="80" t="s">
        <v>441</v>
      </c>
      <c r="B12" s="105">
        <v>64</v>
      </c>
      <c r="C12" s="105">
        <v>64</v>
      </c>
      <c r="D12" s="100">
        <f t="shared" si="0"/>
        <v>100</v>
      </c>
      <c r="E12" s="101"/>
      <c r="F12" s="17" t="s">
        <v>2</v>
      </c>
    </row>
    <row r="13" spans="1:8" s="17" customFormat="1" ht="24" customHeight="1">
      <c r="A13" s="81" t="s">
        <v>156</v>
      </c>
      <c r="B13" s="107">
        <v>2093</v>
      </c>
      <c r="C13" s="108">
        <v>2015</v>
      </c>
      <c r="D13" s="107">
        <f t="shared" si="0"/>
        <v>96.273291925465841</v>
      </c>
      <c r="E13" s="216">
        <f t="shared" si="1"/>
        <v>72.222222222222229</v>
      </c>
      <c r="F13" s="17">
        <v>2790</v>
      </c>
    </row>
    <row r="14" spans="1:8" s="17" customFormat="1" ht="24" customHeight="1">
      <c r="A14" s="78" t="s">
        <v>157</v>
      </c>
      <c r="B14" s="99"/>
      <c r="C14" s="100"/>
      <c r="D14" s="99"/>
      <c r="E14" s="216"/>
      <c r="F14" s="17" t="s">
        <v>2</v>
      </c>
    </row>
    <row r="15" spans="1:8" s="17" customFormat="1" ht="24" customHeight="1">
      <c r="A15" s="78" t="s">
        <v>162</v>
      </c>
      <c r="B15" s="99"/>
      <c r="C15" s="100"/>
      <c r="D15" s="99"/>
      <c r="E15" s="101"/>
      <c r="F15" s="17" t="s">
        <v>2</v>
      </c>
    </row>
    <row r="16" spans="1:8" s="17" customFormat="1" ht="24" customHeight="1">
      <c r="A16" s="87" t="s">
        <v>161</v>
      </c>
      <c r="B16" s="102"/>
      <c r="C16" s="103"/>
      <c r="D16" s="102"/>
      <c r="E16" s="101"/>
    </row>
    <row r="17" spans="1:6" s="17" customFormat="1" ht="24" customHeight="1">
      <c r="A17" s="78" t="s">
        <v>158</v>
      </c>
      <c r="B17" s="99"/>
      <c r="C17" s="100"/>
      <c r="D17" s="99"/>
      <c r="E17" s="101"/>
      <c r="F17" s="215">
        <v>566</v>
      </c>
    </row>
    <row r="18" spans="1:6" s="17" customFormat="1" ht="24" customHeight="1">
      <c r="A18" s="80" t="s">
        <v>159</v>
      </c>
      <c r="B18" s="110"/>
      <c r="C18" s="105">
        <v>78</v>
      </c>
      <c r="D18" s="110"/>
      <c r="E18" s="101">
        <f t="shared" si="1"/>
        <v>70.909090909090907</v>
      </c>
      <c r="F18" s="215">
        <v>110</v>
      </c>
    </row>
    <row r="19" spans="1:6" ht="24" customHeight="1" thickBot="1">
      <c r="A19" s="111" t="s">
        <v>163</v>
      </c>
      <c r="B19" s="112">
        <f>B13</f>
        <v>2093</v>
      </c>
      <c r="C19" s="112">
        <f>C13+C18</f>
        <v>2093</v>
      </c>
      <c r="D19" s="112">
        <f t="shared" si="0"/>
        <v>100</v>
      </c>
      <c r="E19" s="216">
        <f t="shared" si="1"/>
        <v>60.386612810155796</v>
      </c>
      <c r="F19" s="4">
        <v>3466</v>
      </c>
    </row>
    <row r="20" spans="1:6">
      <c r="E20" s="217"/>
    </row>
  </sheetData>
  <mergeCells count="6">
    <mergeCell ref="A2:E2"/>
    <mergeCell ref="A4:A5"/>
    <mergeCell ref="B4:B5"/>
    <mergeCell ref="C4:C5"/>
    <mergeCell ref="D4:D5"/>
    <mergeCell ref="E4:E5"/>
  </mergeCells>
  <phoneticPr fontId="1" type="noConversion"/>
  <pageMargins left="0.67" right="0.6692913385826772" top="0.98425196850393704" bottom="0.98425196850393704" header="0.35433070866141736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27"/>
  <sheetViews>
    <sheetView showGridLines="0" workbookViewId="0">
      <selection activeCell="A2" sqref="A2:E2"/>
    </sheetView>
  </sheetViews>
  <sheetFormatPr defaultRowHeight="15"/>
  <cols>
    <col min="1" max="1" width="32.625" style="4" customWidth="1"/>
    <col min="2" max="5" width="12.625" style="4" customWidth="1"/>
    <col min="6" max="6" width="13" style="4" customWidth="1"/>
    <col min="7" max="31" width="9" style="4"/>
    <col min="32" max="16384" width="9" style="7"/>
  </cols>
  <sheetData>
    <row r="1" spans="1:31" ht="20.100000000000001" customHeight="1">
      <c r="A1" s="60" t="s">
        <v>174</v>
      </c>
      <c r="B1" s="25"/>
      <c r="C1" s="25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1" s="4" customFormat="1" ht="50.1" customHeight="1">
      <c r="A2" s="241" t="s">
        <v>186</v>
      </c>
      <c r="B2" s="241"/>
      <c r="C2" s="241"/>
      <c r="D2" s="241"/>
      <c r="E2" s="241"/>
    </row>
    <row r="3" spans="1:31" s="12" customFormat="1" ht="24" customHeight="1" thickBot="1">
      <c r="A3" s="20"/>
      <c r="B3" s="20"/>
      <c r="C3" s="20"/>
      <c r="E3" s="63" t="s">
        <v>0</v>
      </c>
    </row>
    <row r="4" spans="1:31" s="12" customFormat="1" ht="24" customHeight="1">
      <c r="A4" s="242" t="s">
        <v>105</v>
      </c>
      <c r="B4" s="233" t="s">
        <v>23</v>
      </c>
      <c r="C4" s="239" t="s">
        <v>37</v>
      </c>
      <c r="D4" s="235" t="s">
        <v>106</v>
      </c>
      <c r="E4" s="239" t="s">
        <v>499</v>
      </c>
    </row>
    <row r="5" spans="1:31" s="12" customFormat="1" ht="24" customHeight="1">
      <c r="A5" s="243"/>
      <c r="B5" s="234"/>
      <c r="C5" s="240"/>
      <c r="D5" s="236"/>
      <c r="E5" s="240"/>
    </row>
    <row r="6" spans="1:31" s="12" customFormat="1" ht="24" customHeight="1">
      <c r="A6" s="113" t="s">
        <v>101</v>
      </c>
      <c r="B6" s="61"/>
      <c r="C6" s="65"/>
      <c r="D6" s="114"/>
      <c r="E6" s="51"/>
      <c r="AB6" s="14"/>
      <c r="AC6" s="14"/>
      <c r="AD6" s="15"/>
    </row>
    <row r="7" spans="1:31" s="12" customFormat="1" ht="24" customHeight="1">
      <c r="A7" s="115" t="s">
        <v>107</v>
      </c>
      <c r="B7" s="116"/>
      <c r="C7" s="116"/>
      <c r="D7" s="114"/>
      <c r="E7" s="117"/>
      <c r="AB7" s="14"/>
      <c r="AC7" s="14"/>
      <c r="AD7" s="15"/>
    </row>
    <row r="8" spans="1:31" s="12" customFormat="1" ht="24" customHeight="1">
      <c r="A8" s="115" t="s">
        <v>108</v>
      </c>
      <c r="B8" s="118"/>
      <c r="C8" s="118"/>
      <c r="D8" s="119"/>
      <c r="E8" s="117"/>
      <c r="AB8" s="14"/>
      <c r="AC8" s="14"/>
      <c r="AD8" s="15"/>
    </row>
    <row r="9" spans="1:31" s="12" customFormat="1" ht="24" customHeight="1">
      <c r="A9" s="68" t="s">
        <v>29</v>
      </c>
      <c r="B9" s="118"/>
      <c r="C9" s="118"/>
      <c r="D9" s="119"/>
      <c r="E9" s="117"/>
      <c r="AB9" s="14"/>
      <c r="AC9" s="14"/>
      <c r="AD9" s="15"/>
    </row>
    <row r="10" spans="1:31" s="12" customFormat="1" ht="24" customHeight="1">
      <c r="A10" s="120" t="s">
        <v>102</v>
      </c>
      <c r="B10" s="118"/>
      <c r="C10" s="118"/>
      <c r="D10" s="119"/>
      <c r="E10" s="117"/>
      <c r="AB10" s="14"/>
      <c r="AC10" s="14"/>
      <c r="AD10" s="15"/>
    </row>
    <row r="11" spans="1:31" s="12" customFormat="1" ht="24" customHeight="1">
      <c r="A11" s="115" t="s">
        <v>109</v>
      </c>
      <c r="B11" s="118"/>
      <c r="C11" s="118"/>
      <c r="D11" s="119"/>
      <c r="E11" s="117"/>
      <c r="AB11" s="14"/>
      <c r="AC11" s="14"/>
      <c r="AD11" s="15"/>
    </row>
    <row r="12" spans="1:31" s="12" customFormat="1" ht="24" customHeight="1">
      <c r="A12" s="115" t="s">
        <v>110</v>
      </c>
      <c r="B12" s="118"/>
      <c r="C12" s="118"/>
      <c r="D12" s="119"/>
      <c r="E12" s="117"/>
      <c r="AB12" s="14"/>
      <c r="AC12" s="14"/>
      <c r="AD12" s="15"/>
    </row>
    <row r="13" spans="1:31" s="12" customFormat="1" ht="24" customHeight="1">
      <c r="A13" s="68" t="s">
        <v>29</v>
      </c>
      <c r="B13" s="118"/>
      <c r="C13" s="118"/>
      <c r="D13" s="119"/>
      <c r="E13" s="117"/>
      <c r="AB13" s="14"/>
      <c r="AC13" s="14"/>
      <c r="AD13" s="15"/>
    </row>
    <row r="14" spans="1:31" s="12" customFormat="1" ht="24" customHeight="1">
      <c r="A14" s="120" t="s">
        <v>103</v>
      </c>
      <c r="B14" s="118"/>
      <c r="C14" s="118"/>
      <c r="D14" s="119"/>
      <c r="E14" s="117"/>
      <c r="AB14" s="14"/>
      <c r="AC14" s="14"/>
      <c r="AD14" s="15"/>
    </row>
    <row r="15" spans="1:31" s="12" customFormat="1" ht="24" customHeight="1">
      <c r="A15" s="115" t="s">
        <v>111</v>
      </c>
      <c r="B15" s="116"/>
      <c r="C15" s="116"/>
      <c r="D15" s="121"/>
      <c r="E15" s="117"/>
      <c r="AB15" s="14"/>
      <c r="AC15" s="14"/>
      <c r="AD15" s="15"/>
    </row>
    <row r="16" spans="1:31" ht="24" customHeight="1">
      <c r="A16" s="115" t="s">
        <v>112</v>
      </c>
      <c r="B16" s="122"/>
      <c r="C16" s="122"/>
      <c r="D16" s="121"/>
      <c r="E16" s="123" t="s">
        <v>2</v>
      </c>
    </row>
    <row r="17" spans="1:30" ht="24" customHeight="1">
      <c r="A17" s="68" t="s">
        <v>29</v>
      </c>
      <c r="B17" s="122"/>
      <c r="C17" s="122"/>
      <c r="D17" s="121"/>
      <c r="E17" s="123"/>
    </row>
    <row r="18" spans="1:30" ht="24" customHeight="1">
      <c r="A18" s="120" t="s">
        <v>104</v>
      </c>
      <c r="B18" s="122"/>
      <c r="C18" s="122"/>
      <c r="D18" s="121"/>
      <c r="E18" s="123"/>
    </row>
    <row r="19" spans="1:30" ht="24" customHeight="1">
      <c r="A19" s="115" t="s">
        <v>113</v>
      </c>
      <c r="B19" s="122"/>
      <c r="C19" s="122"/>
      <c r="D19" s="121"/>
      <c r="E19" s="123"/>
    </row>
    <row r="20" spans="1:30" ht="24" customHeight="1">
      <c r="A20" s="115" t="s">
        <v>114</v>
      </c>
      <c r="B20" s="122"/>
      <c r="C20" s="124"/>
      <c r="D20" s="104"/>
      <c r="E20" s="125"/>
    </row>
    <row r="21" spans="1:30" ht="24" customHeight="1">
      <c r="A21" s="68" t="s">
        <v>29</v>
      </c>
      <c r="B21" s="122"/>
      <c r="C21" s="122"/>
      <c r="D21" s="121"/>
      <c r="E21" s="123"/>
    </row>
    <row r="22" spans="1:30" ht="24" customHeight="1">
      <c r="A22" s="79" t="s">
        <v>115</v>
      </c>
      <c r="B22" s="126"/>
      <c r="C22" s="126"/>
      <c r="D22" s="106"/>
      <c r="E22" s="127"/>
    </row>
    <row r="23" spans="1:30" ht="24" customHeight="1">
      <c r="A23" s="128" t="s">
        <v>99</v>
      </c>
      <c r="B23" s="129"/>
      <c r="C23" s="130"/>
      <c r="D23" s="109"/>
      <c r="E23" s="75"/>
    </row>
    <row r="24" spans="1:30" ht="24" customHeight="1">
      <c r="A24" s="120" t="s">
        <v>98</v>
      </c>
      <c r="B24" s="131"/>
      <c r="C24" s="124"/>
      <c r="D24" s="104"/>
      <c r="E24" s="125"/>
    </row>
    <row r="25" spans="1:30" ht="24" customHeight="1">
      <c r="A25" s="132" t="s">
        <v>116</v>
      </c>
      <c r="B25" s="133"/>
      <c r="C25" s="122"/>
      <c r="D25" s="104"/>
      <c r="E25" s="123"/>
    </row>
    <row r="26" spans="1:30" s="12" customFormat="1" ht="24" customHeight="1" thickBot="1">
      <c r="A26" s="88" t="s">
        <v>96</v>
      </c>
      <c r="B26" s="134"/>
      <c r="C26" s="135"/>
      <c r="D26" s="136"/>
      <c r="E26" s="50"/>
      <c r="AB26" s="14"/>
      <c r="AC26" s="14"/>
      <c r="AD26" s="15"/>
    </row>
    <row r="27" spans="1:30" ht="24" customHeight="1">
      <c r="E27" s="6" t="s">
        <v>2</v>
      </c>
    </row>
  </sheetData>
  <mergeCells count="6">
    <mergeCell ref="E4:E5"/>
    <mergeCell ref="A2:E2"/>
    <mergeCell ref="A4:A5"/>
    <mergeCell ref="D4:D5"/>
    <mergeCell ref="B4:B5"/>
    <mergeCell ref="C4:C5"/>
  </mergeCells>
  <phoneticPr fontId="1" type="noConversion"/>
  <printOptions horizontalCentered="1"/>
  <pageMargins left="0.82" right="0.74803149606299213" top="0.98425196850393704" bottom="0.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26"/>
  <sheetViews>
    <sheetView showGridLines="0" workbookViewId="0">
      <selection activeCell="A2" sqref="A2:E2"/>
    </sheetView>
  </sheetViews>
  <sheetFormatPr defaultRowHeight="15"/>
  <cols>
    <col min="1" max="1" width="35.625" style="4" customWidth="1"/>
    <col min="2" max="5" width="12.625" style="4" customWidth="1"/>
    <col min="6" max="6" width="13" style="4" customWidth="1"/>
    <col min="7" max="31" width="9" style="4"/>
    <col min="32" max="16384" width="9" style="7"/>
  </cols>
  <sheetData>
    <row r="1" spans="1:31" ht="20.100000000000001" customHeight="1">
      <c r="A1" s="60" t="s">
        <v>175</v>
      </c>
      <c r="B1" s="25"/>
      <c r="C1" s="25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1" s="4" customFormat="1" ht="50.1" customHeight="1">
      <c r="A2" s="241" t="s">
        <v>187</v>
      </c>
      <c r="B2" s="241"/>
      <c r="C2" s="241"/>
      <c r="D2" s="241"/>
      <c r="E2" s="241"/>
    </row>
    <row r="3" spans="1:31" s="12" customFormat="1" ht="24" customHeight="1" thickBot="1">
      <c r="A3" s="20"/>
      <c r="B3" s="20"/>
      <c r="C3" s="20"/>
      <c r="E3" s="63" t="s">
        <v>0</v>
      </c>
    </row>
    <row r="4" spans="1:31" s="12" customFormat="1" ht="24" customHeight="1">
      <c r="A4" s="242" t="s">
        <v>3</v>
      </c>
      <c r="B4" s="233" t="s">
        <v>23</v>
      </c>
      <c r="C4" s="239" t="s">
        <v>37</v>
      </c>
      <c r="D4" s="235" t="s">
        <v>27</v>
      </c>
      <c r="E4" s="239" t="s">
        <v>24</v>
      </c>
    </row>
    <row r="5" spans="1:31" s="12" customFormat="1" ht="24" customHeight="1">
      <c r="A5" s="243"/>
      <c r="B5" s="234"/>
      <c r="C5" s="240"/>
      <c r="D5" s="236"/>
      <c r="E5" s="240"/>
    </row>
    <row r="6" spans="1:31" s="12" customFormat="1" ht="24" customHeight="1">
      <c r="A6" s="64" t="s">
        <v>149</v>
      </c>
      <c r="B6" s="65"/>
      <c r="C6" s="65"/>
      <c r="D6" s="66"/>
      <c r="E6" s="51"/>
      <c r="AB6" s="14"/>
      <c r="AC6" s="14"/>
      <c r="AD6" s="15"/>
    </row>
    <row r="7" spans="1:31" s="12" customFormat="1" ht="24" customHeight="1">
      <c r="A7" s="64" t="s">
        <v>117</v>
      </c>
      <c r="B7" s="65"/>
      <c r="C7" s="65"/>
      <c r="D7" s="66"/>
      <c r="E7" s="51"/>
      <c r="AB7" s="14"/>
      <c r="AC7" s="14"/>
      <c r="AD7" s="15"/>
    </row>
    <row r="8" spans="1:31" s="12" customFormat="1" ht="24" customHeight="1">
      <c r="A8" s="64" t="s">
        <v>118</v>
      </c>
      <c r="B8" s="67"/>
      <c r="C8" s="67"/>
      <c r="D8" s="66"/>
      <c r="E8" s="51"/>
      <c r="AB8" s="14"/>
      <c r="AC8" s="14"/>
      <c r="AD8" s="15"/>
    </row>
    <row r="9" spans="1:31" s="12" customFormat="1" ht="24" customHeight="1">
      <c r="A9" s="68" t="s">
        <v>29</v>
      </c>
      <c r="B9" s="67"/>
      <c r="C9" s="67"/>
      <c r="D9" s="66"/>
      <c r="E9" s="51"/>
      <c r="AB9" s="14"/>
      <c r="AC9" s="14"/>
      <c r="AD9" s="15"/>
    </row>
    <row r="10" spans="1:31" s="12" customFormat="1" ht="24" customHeight="1">
      <c r="A10" s="64" t="s">
        <v>150</v>
      </c>
      <c r="B10" s="65"/>
      <c r="C10" s="65"/>
      <c r="D10" s="69"/>
      <c r="E10" s="51"/>
      <c r="AB10" s="14"/>
      <c r="AC10" s="14"/>
      <c r="AD10" s="15"/>
    </row>
    <row r="11" spans="1:31" s="12" customFormat="1" ht="24" customHeight="1">
      <c r="A11" s="64" t="s">
        <v>119</v>
      </c>
      <c r="B11" s="65"/>
      <c r="C11" s="65"/>
      <c r="D11" s="69"/>
      <c r="E11" s="51"/>
      <c r="AB11" s="14"/>
      <c r="AC11" s="14"/>
      <c r="AD11" s="15"/>
    </row>
    <row r="12" spans="1:31" s="12" customFormat="1" ht="24" customHeight="1">
      <c r="A12" s="64" t="s">
        <v>120</v>
      </c>
      <c r="B12" s="65"/>
      <c r="C12" s="65"/>
      <c r="D12" s="69"/>
      <c r="E12" s="51"/>
      <c r="AB12" s="14"/>
      <c r="AC12" s="14"/>
      <c r="AD12" s="15"/>
    </row>
    <row r="13" spans="1:31" s="12" customFormat="1" ht="24" customHeight="1">
      <c r="A13" s="68" t="s">
        <v>29</v>
      </c>
      <c r="B13" s="65"/>
      <c r="C13" s="65"/>
      <c r="D13" s="69"/>
      <c r="E13" s="51"/>
      <c r="AB13" s="14"/>
      <c r="AC13" s="14"/>
      <c r="AD13" s="15"/>
    </row>
    <row r="14" spans="1:31" ht="24" customHeight="1">
      <c r="A14" s="64" t="s">
        <v>151</v>
      </c>
      <c r="B14" s="70"/>
      <c r="C14" s="70"/>
      <c r="D14" s="69"/>
      <c r="E14" s="71"/>
    </row>
    <row r="15" spans="1:31" ht="24" customHeight="1">
      <c r="A15" s="64" t="s">
        <v>121</v>
      </c>
      <c r="B15" s="70"/>
      <c r="C15" s="70"/>
      <c r="D15" s="69"/>
      <c r="E15" s="71"/>
    </row>
    <row r="16" spans="1:31" ht="24" customHeight="1">
      <c r="A16" s="64" t="s">
        <v>152</v>
      </c>
      <c r="B16" s="70"/>
      <c r="C16" s="70"/>
      <c r="D16" s="69"/>
      <c r="E16" s="71"/>
    </row>
    <row r="17" spans="1:30" ht="24" customHeight="1">
      <c r="A17" s="64" t="s">
        <v>122</v>
      </c>
      <c r="B17" s="70"/>
      <c r="C17" s="70"/>
      <c r="D17" s="69"/>
      <c r="E17" s="71" t="s">
        <v>2</v>
      </c>
    </row>
    <row r="18" spans="1:30" ht="24" customHeight="1">
      <c r="A18" s="64" t="s">
        <v>123</v>
      </c>
      <c r="B18" s="70"/>
      <c r="C18" s="70"/>
      <c r="D18" s="69"/>
      <c r="E18" s="71"/>
    </row>
    <row r="19" spans="1:30" ht="24" customHeight="1">
      <c r="A19" s="68" t="s">
        <v>29</v>
      </c>
      <c r="B19" s="70"/>
      <c r="C19" s="70"/>
      <c r="D19" s="69"/>
      <c r="E19" s="71"/>
    </row>
    <row r="20" spans="1:30" ht="24" customHeight="1">
      <c r="A20" s="64" t="s">
        <v>153</v>
      </c>
      <c r="B20" s="70"/>
      <c r="C20" s="70"/>
      <c r="D20" s="69"/>
      <c r="E20" s="71" t="s">
        <v>2</v>
      </c>
    </row>
    <row r="21" spans="1:30" ht="24" customHeight="1">
      <c r="A21" s="64" t="s">
        <v>124</v>
      </c>
      <c r="B21" s="70"/>
      <c r="C21" s="70"/>
      <c r="D21" s="69"/>
      <c r="E21" s="71"/>
    </row>
    <row r="22" spans="1:30" ht="24" customHeight="1">
      <c r="A22" s="72" t="s">
        <v>100</v>
      </c>
      <c r="B22" s="73"/>
      <c r="C22" s="73"/>
      <c r="D22" s="74"/>
      <c r="E22" s="75"/>
    </row>
    <row r="23" spans="1:30" ht="24" customHeight="1">
      <c r="A23" s="76" t="s">
        <v>38</v>
      </c>
      <c r="B23" s="77"/>
      <c r="C23" s="77"/>
      <c r="D23" s="69"/>
      <c r="E23" s="71"/>
    </row>
    <row r="24" spans="1:30" s="12" customFormat="1" ht="24" customHeight="1">
      <c r="A24" s="76" t="s">
        <v>39</v>
      </c>
      <c r="B24" s="67"/>
      <c r="C24" s="67"/>
      <c r="D24" s="66"/>
      <c r="E24" s="51"/>
      <c r="AB24" s="14"/>
      <c r="AC24" s="14"/>
      <c r="AD24" s="15"/>
    </row>
    <row r="25" spans="1:30" ht="24" customHeight="1">
      <c r="A25" s="76" t="s">
        <v>40</v>
      </c>
      <c r="B25" s="49"/>
      <c r="C25" s="51"/>
      <c r="D25" s="51"/>
      <c r="E25" s="71" t="s">
        <v>2</v>
      </c>
    </row>
    <row r="26" spans="1:30" ht="24" customHeight="1" thickBot="1">
      <c r="A26" s="137" t="s">
        <v>125</v>
      </c>
      <c r="B26" s="50"/>
      <c r="C26" s="50"/>
      <c r="D26" s="50"/>
      <c r="E26" s="50"/>
    </row>
  </sheetData>
  <mergeCells count="6">
    <mergeCell ref="A2:E2"/>
    <mergeCell ref="A4:A5"/>
    <mergeCell ref="B4:B5"/>
    <mergeCell ref="C4:C5"/>
    <mergeCell ref="D4:D5"/>
    <mergeCell ref="E4:E5"/>
  </mergeCells>
  <phoneticPr fontId="1" type="noConversion"/>
  <pageMargins left="0.8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showGridLines="0" showZeros="0" workbookViewId="0">
      <selection activeCell="A2" sqref="A2:D2"/>
    </sheetView>
  </sheetViews>
  <sheetFormatPr defaultRowHeight="12.75" customHeight="1"/>
  <cols>
    <col min="1" max="1" width="35.625" style="21" customWidth="1"/>
    <col min="2" max="2" width="15.625" style="31" customWidth="1"/>
    <col min="3" max="4" width="15.625" style="24" customWidth="1"/>
    <col min="5" max="238" width="9" style="24"/>
    <col min="239" max="239" width="65.375" style="24" customWidth="1"/>
    <col min="240" max="245" width="21.25" style="24" customWidth="1"/>
    <col min="246" max="246" width="8" style="24" customWidth="1"/>
    <col min="247" max="247" width="6" style="24" customWidth="1"/>
    <col min="248" max="494" width="9" style="24"/>
    <col min="495" max="495" width="65.375" style="24" customWidth="1"/>
    <col min="496" max="501" width="21.25" style="24" customWidth="1"/>
    <col min="502" max="502" width="8" style="24" customWidth="1"/>
    <col min="503" max="503" width="6" style="24" customWidth="1"/>
    <col min="504" max="750" width="9" style="24"/>
    <col min="751" max="751" width="65.375" style="24" customWidth="1"/>
    <col min="752" max="757" width="21.25" style="24" customWidth="1"/>
    <col min="758" max="758" width="8" style="24" customWidth="1"/>
    <col min="759" max="759" width="6" style="24" customWidth="1"/>
    <col min="760" max="1006" width="9" style="24"/>
    <col min="1007" max="1007" width="65.375" style="24" customWidth="1"/>
    <col min="1008" max="1013" width="21.25" style="24" customWidth="1"/>
    <col min="1014" max="1014" width="8" style="24" customWidth="1"/>
    <col min="1015" max="1015" width="6" style="24" customWidth="1"/>
    <col min="1016" max="1262" width="9" style="24"/>
    <col min="1263" max="1263" width="65.375" style="24" customWidth="1"/>
    <col min="1264" max="1269" width="21.25" style="24" customWidth="1"/>
    <col min="1270" max="1270" width="8" style="24" customWidth="1"/>
    <col min="1271" max="1271" width="6" style="24" customWidth="1"/>
    <col min="1272" max="1518" width="9" style="24"/>
    <col min="1519" max="1519" width="65.375" style="24" customWidth="1"/>
    <col min="1520" max="1525" width="21.25" style="24" customWidth="1"/>
    <col min="1526" max="1526" width="8" style="24" customWidth="1"/>
    <col min="1527" max="1527" width="6" style="24" customWidth="1"/>
    <col min="1528" max="1774" width="9" style="24"/>
    <col min="1775" max="1775" width="65.375" style="24" customWidth="1"/>
    <col min="1776" max="1781" width="21.25" style="24" customWidth="1"/>
    <col min="1782" max="1782" width="8" style="24" customWidth="1"/>
    <col min="1783" max="1783" width="6" style="24" customWidth="1"/>
    <col min="1784" max="2030" width="9" style="24"/>
    <col min="2031" max="2031" width="65.375" style="24" customWidth="1"/>
    <col min="2032" max="2037" width="21.25" style="24" customWidth="1"/>
    <col min="2038" max="2038" width="8" style="24" customWidth="1"/>
    <col min="2039" max="2039" width="6" style="24" customWidth="1"/>
    <col min="2040" max="2286" width="9" style="24"/>
    <col min="2287" max="2287" width="65.375" style="24" customWidth="1"/>
    <col min="2288" max="2293" width="21.25" style="24" customWidth="1"/>
    <col min="2294" max="2294" width="8" style="24" customWidth="1"/>
    <col min="2295" max="2295" width="6" style="24" customWidth="1"/>
    <col min="2296" max="2542" width="9" style="24"/>
    <col min="2543" max="2543" width="65.375" style="24" customWidth="1"/>
    <col min="2544" max="2549" width="21.25" style="24" customWidth="1"/>
    <col min="2550" max="2550" width="8" style="24" customWidth="1"/>
    <col min="2551" max="2551" width="6" style="24" customWidth="1"/>
    <col min="2552" max="2798" width="9" style="24"/>
    <col min="2799" max="2799" width="65.375" style="24" customWidth="1"/>
    <col min="2800" max="2805" width="21.25" style="24" customWidth="1"/>
    <col min="2806" max="2806" width="8" style="24" customWidth="1"/>
    <col min="2807" max="2807" width="6" style="24" customWidth="1"/>
    <col min="2808" max="3054" width="9" style="24"/>
    <col min="3055" max="3055" width="65.375" style="24" customWidth="1"/>
    <col min="3056" max="3061" width="21.25" style="24" customWidth="1"/>
    <col min="3062" max="3062" width="8" style="24" customWidth="1"/>
    <col min="3063" max="3063" width="6" style="24" customWidth="1"/>
    <col min="3064" max="3310" width="9" style="24"/>
    <col min="3311" max="3311" width="65.375" style="24" customWidth="1"/>
    <col min="3312" max="3317" width="21.25" style="24" customWidth="1"/>
    <col min="3318" max="3318" width="8" style="24" customWidth="1"/>
    <col min="3319" max="3319" width="6" style="24" customWidth="1"/>
    <col min="3320" max="3566" width="9" style="24"/>
    <col min="3567" max="3567" width="65.375" style="24" customWidth="1"/>
    <col min="3568" max="3573" width="21.25" style="24" customWidth="1"/>
    <col min="3574" max="3574" width="8" style="24" customWidth="1"/>
    <col min="3575" max="3575" width="6" style="24" customWidth="1"/>
    <col min="3576" max="3822" width="9" style="24"/>
    <col min="3823" max="3823" width="65.375" style="24" customWidth="1"/>
    <col min="3824" max="3829" width="21.25" style="24" customWidth="1"/>
    <col min="3830" max="3830" width="8" style="24" customWidth="1"/>
    <col min="3831" max="3831" width="6" style="24" customWidth="1"/>
    <col min="3832" max="4078" width="9" style="24"/>
    <col min="4079" max="4079" width="65.375" style="24" customWidth="1"/>
    <col min="4080" max="4085" width="21.25" style="24" customWidth="1"/>
    <col min="4086" max="4086" width="8" style="24" customWidth="1"/>
    <col min="4087" max="4087" width="6" style="24" customWidth="1"/>
    <col min="4088" max="4334" width="9" style="24"/>
    <col min="4335" max="4335" width="65.375" style="24" customWidth="1"/>
    <col min="4336" max="4341" width="21.25" style="24" customWidth="1"/>
    <col min="4342" max="4342" width="8" style="24" customWidth="1"/>
    <col min="4343" max="4343" width="6" style="24" customWidth="1"/>
    <col min="4344" max="4590" width="9" style="24"/>
    <col min="4591" max="4591" width="65.375" style="24" customWidth="1"/>
    <col min="4592" max="4597" width="21.25" style="24" customWidth="1"/>
    <col min="4598" max="4598" width="8" style="24" customWidth="1"/>
    <col min="4599" max="4599" width="6" style="24" customWidth="1"/>
    <col min="4600" max="4846" width="9" style="24"/>
    <col min="4847" max="4847" width="65.375" style="24" customWidth="1"/>
    <col min="4848" max="4853" width="21.25" style="24" customWidth="1"/>
    <col min="4854" max="4854" width="8" style="24" customWidth="1"/>
    <col min="4855" max="4855" width="6" style="24" customWidth="1"/>
    <col min="4856" max="5102" width="9" style="24"/>
    <col min="5103" max="5103" width="65.375" style="24" customWidth="1"/>
    <col min="5104" max="5109" width="21.25" style="24" customWidth="1"/>
    <col min="5110" max="5110" width="8" style="24" customWidth="1"/>
    <col min="5111" max="5111" width="6" style="24" customWidth="1"/>
    <col min="5112" max="5358" width="9" style="24"/>
    <col min="5359" max="5359" width="65.375" style="24" customWidth="1"/>
    <col min="5360" max="5365" width="21.25" style="24" customWidth="1"/>
    <col min="5366" max="5366" width="8" style="24" customWidth="1"/>
    <col min="5367" max="5367" width="6" style="24" customWidth="1"/>
    <col min="5368" max="5614" width="9" style="24"/>
    <col min="5615" max="5615" width="65.375" style="24" customWidth="1"/>
    <col min="5616" max="5621" width="21.25" style="24" customWidth="1"/>
    <col min="5622" max="5622" width="8" style="24" customWidth="1"/>
    <col min="5623" max="5623" width="6" style="24" customWidth="1"/>
    <col min="5624" max="5870" width="9" style="24"/>
    <col min="5871" max="5871" width="65.375" style="24" customWidth="1"/>
    <col min="5872" max="5877" width="21.25" style="24" customWidth="1"/>
    <col min="5878" max="5878" width="8" style="24" customWidth="1"/>
    <col min="5879" max="5879" width="6" style="24" customWidth="1"/>
    <col min="5880" max="6126" width="9" style="24"/>
    <col min="6127" max="6127" width="65.375" style="24" customWidth="1"/>
    <col min="6128" max="6133" width="21.25" style="24" customWidth="1"/>
    <col min="6134" max="6134" width="8" style="24" customWidth="1"/>
    <col min="6135" max="6135" width="6" style="24" customWidth="1"/>
    <col min="6136" max="6382" width="9" style="24"/>
    <col min="6383" max="6383" width="65.375" style="24" customWidth="1"/>
    <col min="6384" max="6389" width="21.25" style="24" customWidth="1"/>
    <col min="6390" max="6390" width="8" style="24" customWidth="1"/>
    <col min="6391" max="6391" width="6" style="24" customWidth="1"/>
    <col min="6392" max="6638" width="9" style="24"/>
    <col min="6639" max="6639" width="65.375" style="24" customWidth="1"/>
    <col min="6640" max="6645" width="21.25" style="24" customWidth="1"/>
    <col min="6646" max="6646" width="8" style="24" customWidth="1"/>
    <col min="6647" max="6647" width="6" style="24" customWidth="1"/>
    <col min="6648" max="6894" width="9" style="24"/>
    <col min="6895" max="6895" width="65.375" style="24" customWidth="1"/>
    <col min="6896" max="6901" width="21.25" style="24" customWidth="1"/>
    <col min="6902" max="6902" width="8" style="24" customWidth="1"/>
    <col min="6903" max="6903" width="6" style="24" customWidth="1"/>
    <col min="6904" max="7150" width="9" style="24"/>
    <col min="7151" max="7151" width="65.375" style="24" customWidth="1"/>
    <col min="7152" max="7157" width="21.25" style="24" customWidth="1"/>
    <col min="7158" max="7158" width="8" style="24" customWidth="1"/>
    <col min="7159" max="7159" width="6" style="24" customWidth="1"/>
    <col min="7160" max="7406" width="9" style="24"/>
    <col min="7407" max="7407" width="65.375" style="24" customWidth="1"/>
    <col min="7408" max="7413" width="21.25" style="24" customWidth="1"/>
    <col min="7414" max="7414" width="8" style="24" customWidth="1"/>
    <col min="7415" max="7415" width="6" style="24" customWidth="1"/>
    <col min="7416" max="7662" width="9" style="24"/>
    <col min="7663" max="7663" width="65.375" style="24" customWidth="1"/>
    <col min="7664" max="7669" width="21.25" style="24" customWidth="1"/>
    <col min="7670" max="7670" width="8" style="24" customWidth="1"/>
    <col min="7671" max="7671" width="6" style="24" customWidth="1"/>
    <col min="7672" max="7918" width="9" style="24"/>
    <col min="7919" max="7919" width="65.375" style="24" customWidth="1"/>
    <col min="7920" max="7925" width="21.25" style="24" customWidth="1"/>
    <col min="7926" max="7926" width="8" style="24" customWidth="1"/>
    <col min="7927" max="7927" width="6" style="24" customWidth="1"/>
    <col min="7928" max="8174" width="9" style="24"/>
    <col min="8175" max="8175" width="65.375" style="24" customWidth="1"/>
    <col min="8176" max="8181" width="21.25" style="24" customWidth="1"/>
    <col min="8182" max="8182" width="8" style="24" customWidth="1"/>
    <col min="8183" max="8183" width="6" style="24" customWidth="1"/>
    <col min="8184" max="8430" width="9" style="24"/>
    <col min="8431" max="8431" width="65.375" style="24" customWidth="1"/>
    <col min="8432" max="8437" width="21.25" style="24" customWidth="1"/>
    <col min="8438" max="8438" width="8" style="24" customWidth="1"/>
    <col min="8439" max="8439" width="6" style="24" customWidth="1"/>
    <col min="8440" max="8686" width="9" style="24"/>
    <col min="8687" max="8687" width="65.375" style="24" customWidth="1"/>
    <col min="8688" max="8693" width="21.25" style="24" customWidth="1"/>
    <col min="8694" max="8694" width="8" style="24" customWidth="1"/>
    <col min="8695" max="8695" width="6" style="24" customWidth="1"/>
    <col min="8696" max="8942" width="9" style="24"/>
    <col min="8943" max="8943" width="65.375" style="24" customWidth="1"/>
    <col min="8944" max="8949" width="21.25" style="24" customWidth="1"/>
    <col min="8950" max="8950" width="8" style="24" customWidth="1"/>
    <col min="8951" max="8951" width="6" style="24" customWidth="1"/>
    <col min="8952" max="9198" width="9" style="24"/>
    <col min="9199" max="9199" width="65.375" style="24" customWidth="1"/>
    <col min="9200" max="9205" width="21.25" style="24" customWidth="1"/>
    <col min="9206" max="9206" width="8" style="24" customWidth="1"/>
    <col min="9207" max="9207" width="6" style="24" customWidth="1"/>
    <col min="9208" max="9454" width="9" style="24"/>
    <col min="9455" max="9455" width="65.375" style="24" customWidth="1"/>
    <col min="9456" max="9461" width="21.25" style="24" customWidth="1"/>
    <col min="9462" max="9462" width="8" style="24" customWidth="1"/>
    <col min="9463" max="9463" width="6" style="24" customWidth="1"/>
    <col min="9464" max="9710" width="9" style="24"/>
    <col min="9711" max="9711" width="65.375" style="24" customWidth="1"/>
    <col min="9712" max="9717" width="21.25" style="24" customWidth="1"/>
    <col min="9718" max="9718" width="8" style="24" customWidth="1"/>
    <col min="9719" max="9719" width="6" style="24" customWidth="1"/>
    <col min="9720" max="9966" width="9" style="24"/>
    <col min="9967" max="9967" width="65.375" style="24" customWidth="1"/>
    <col min="9968" max="9973" width="21.25" style="24" customWidth="1"/>
    <col min="9974" max="9974" width="8" style="24" customWidth="1"/>
    <col min="9975" max="9975" width="6" style="24" customWidth="1"/>
    <col min="9976" max="10222" width="9" style="24"/>
    <col min="10223" max="10223" width="65.375" style="24" customWidth="1"/>
    <col min="10224" max="10229" width="21.25" style="24" customWidth="1"/>
    <col min="10230" max="10230" width="8" style="24" customWidth="1"/>
    <col min="10231" max="10231" width="6" style="24" customWidth="1"/>
    <col min="10232" max="10478" width="9" style="24"/>
    <col min="10479" max="10479" width="65.375" style="24" customWidth="1"/>
    <col min="10480" max="10485" width="21.25" style="24" customWidth="1"/>
    <col min="10486" max="10486" width="8" style="24" customWidth="1"/>
    <col min="10487" max="10487" width="6" style="24" customWidth="1"/>
    <col min="10488" max="10734" width="9" style="24"/>
    <col min="10735" max="10735" width="65.375" style="24" customWidth="1"/>
    <col min="10736" max="10741" width="21.25" style="24" customWidth="1"/>
    <col min="10742" max="10742" width="8" style="24" customWidth="1"/>
    <col min="10743" max="10743" width="6" style="24" customWidth="1"/>
    <col min="10744" max="10990" width="9" style="24"/>
    <col min="10991" max="10991" width="65.375" style="24" customWidth="1"/>
    <col min="10992" max="10997" width="21.25" style="24" customWidth="1"/>
    <col min="10998" max="10998" width="8" style="24" customWidth="1"/>
    <col min="10999" max="10999" width="6" style="24" customWidth="1"/>
    <col min="11000" max="11246" width="9" style="24"/>
    <col min="11247" max="11247" width="65.375" style="24" customWidth="1"/>
    <col min="11248" max="11253" width="21.25" style="24" customWidth="1"/>
    <col min="11254" max="11254" width="8" style="24" customWidth="1"/>
    <col min="11255" max="11255" width="6" style="24" customWidth="1"/>
    <col min="11256" max="11502" width="9" style="24"/>
    <col min="11503" max="11503" width="65.375" style="24" customWidth="1"/>
    <col min="11504" max="11509" width="21.25" style="24" customWidth="1"/>
    <col min="11510" max="11510" width="8" style="24" customWidth="1"/>
    <col min="11511" max="11511" width="6" style="24" customWidth="1"/>
    <col min="11512" max="11758" width="9" style="24"/>
    <col min="11759" max="11759" width="65.375" style="24" customWidth="1"/>
    <col min="11760" max="11765" width="21.25" style="24" customWidth="1"/>
    <col min="11766" max="11766" width="8" style="24" customWidth="1"/>
    <col min="11767" max="11767" width="6" style="24" customWidth="1"/>
    <col min="11768" max="12014" width="9" style="24"/>
    <col min="12015" max="12015" width="65.375" style="24" customWidth="1"/>
    <col min="12016" max="12021" width="21.25" style="24" customWidth="1"/>
    <col min="12022" max="12022" width="8" style="24" customWidth="1"/>
    <col min="12023" max="12023" width="6" style="24" customWidth="1"/>
    <col min="12024" max="12270" width="9" style="24"/>
    <col min="12271" max="12271" width="65.375" style="24" customWidth="1"/>
    <col min="12272" max="12277" width="21.25" style="24" customWidth="1"/>
    <col min="12278" max="12278" width="8" style="24" customWidth="1"/>
    <col min="12279" max="12279" width="6" style="24" customWidth="1"/>
    <col min="12280" max="12526" width="9" style="24"/>
    <col min="12527" max="12527" width="65.375" style="24" customWidth="1"/>
    <col min="12528" max="12533" width="21.25" style="24" customWidth="1"/>
    <col min="12534" max="12534" width="8" style="24" customWidth="1"/>
    <col min="12535" max="12535" width="6" style="24" customWidth="1"/>
    <col min="12536" max="12782" width="9" style="24"/>
    <col min="12783" max="12783" width="65.375" style="24" customWidth="1"/>
    <col min="12784" max="12789" width="21.25" style="24" customWidth="1"/>
    <col min="12790" max="12790" width="8" style="24" customWidth="1"/>
    <col min="12791" max="12791" width="6" style="24" customWidth="1"/>
    <col min="12792" max="13038" width="9" style="24"/>
    <col min="13039" max="13039" width="65.375" style="24" customWidth="1"/>
    <col min="13040" max="13045" width="21.25" style="24" customWidth="1"/>
    <col min="13046" max="13046" width="8" style="24" customWidth="1"/>
    <col min="13047" max="13047" width="6" style="24" customWidth="1"/>
    <col min="13048" max="13294" width="9" style="24"/>
    <col min="13295" max="13295" width="65.375" style="24" customWidth="1"/>
    <col min="13296" max="13301" width="21.25" style="24" customWidth="1"/>
    <col min="13302" max="13302" width="8" style="24" customWidth="1"/>
    <col min="13303" max="13303" width="6" style="24" customWidth="1"/>
    <col min="13304" max="13550" width="9" style="24"/>
    <col min="13551" max="13551" width="65.375" style="24" customWidth="1"/>
    <col min="13552" max="13557" width="21.25" style="24" customWidth="1"/>
    <col min="13558" max="13558" width="8" style="24" customWidth="1"/>
    <col min="13559" max="13559" width="6" style="24" customWidth="1"/>
    <col min="13560" max="13806" width="9" style="24"/>
    <col min="13807" max="13807" width="65.375" style="24" customWidth="1"/>
    <col min="13808" max="13813" width="21.25" style="24" customWidth="1"/>
    <col min="13814" max="13814" width="8" style="24" customWidth="1"/>
    <col min="13815" max="13815" width="6" style="24" customWidth="1"/>
    <col min="13816" max="14062" width="9" style="24"/>
    <col min="14063" max="14063" width="65.375" style="24" customWidth="1"/>
    <col min="14064" max="14069" width="21.25" style="24" customWidth="1"/>
    <col min="14070" max="14070" width="8" style="24" customWidth="1"/>
    <col min="14071" max="14071" width="6" style="24" customWidth="1"/>
    <col min="14072" max="14318" width="9" style="24"/>
    <col min="14319" max="14319" width="65.375" style="24" customWidth="1"/>
    <col min="14320" max="14325" width="21.25" style="24" customWidth="1"/>
    <col min="14326" max="14326" width="8" style="24" customWidth="1"/>
    <col min="14327" max="14327" width="6" style="24" customWidth="1"/>
    <col min="14328" max="14574" width="9" style="24"/>
    <col min="14575" max="14575" width="65.375" style="24" customWidth="1"/>
    <col min="14576" max="14581" width="21.25" style="24" customWidth="1"/>
    <col min="14582" max="14582" width="8" style="24" customWidth="1"/>
    <col min="14583" max="14583" width="6" style="24" customWidth="1"/>
    <col min="14584" max="14830" width="9" style="24"/>
    <col min="14831" max="14831" width="65.375" style="24" customWidth="1"/>
    <col min="14832" max="14837" width="21.25" style="24" customWidth="1"/>
    <col min="14838" max="14838" width="8" style="24" customWidth="1"/>
    <col min="14839" max="14839" width="6" style="24" customWidth="1"/>
    <col min="14840" max="15086" width="9" style="24"/>
    <col min="15087" max="15087" width="65.375" style="24" customWidth="1"/>
    <col min="15088" max="15093" width="21.25" style="24" customWidth="1"/>
    <col min="15094" max="15094" width="8" style="24" customWidth="1"/>
    <col min="15095" max="15095" width="6" style="24" customWidth="1"/>
    <col min="15096" max="15342" width="9" style="24"/>
    <col min="15343" max="15343" width="65.375" style="24" customWidth="1"/>
    <col min="15344" max="15349" width="21.25" style="24" customWidth="1"/>
    <col min="15350" max="15350" width="8" style="24" customWidth="1"/>
    <col min="15351" max="15351" width="6" style="24" customWidth="1"/>
    <col min="15352" max="15598" width="9" style="24"/>
    <col min="15599" max="15599" width="65.375" style="24" customWidth="1"/>
    <col min="15600" max="15605" width="21.25" style="24" customWidth="1"/>
    <col min="15606" max="15606" width="8" style="24" customWidth="1"/>
    <col min="15607" max="15607" width="6" style="24" customWidth="1"/>
    <col min="15608" max="15854" width="9" style="24"/>
    <col min="15855" max="15855" width="65.375" style="24" customWidth="1"/>
    <col min="15856" max="15861" width="21.25" style="24" customWidth="1"/>
    <col min="15862" max="15862" width="8" style="24" customWidth="1"/>
    <col min="15863" max="15863" width="6" style="24" customWidth="1"/>
    <col min="15864" max="16110" width="9" style="24"/>
    <col min="16111" max="16111" width="65.375" style="24" customWidth="1"/>
    <col min="16112" max="16117" width="21.25" style="24" customWidth="1"/>
    <col min="16118" max="16118" width="8" style="24" customWidth="1"/>
    <col min="16119" max="16119" width="6" style="24" customWidth="1"/>
    <col min="16120" max="16384" width="9" style="24"/>
  </cols>
  <sheetData>
    <row r="1" spans="1:5" s="7" customFormat="1" ht="20.100000000000001" customHeight="1">
      <c r="A1" s="60" t="s">
        <v>176</v>
      </c>
      <c r="B1" s="30"/>
    </row>
    <row r="2" spans="1:5" s="21" customFormat="1" ht="39.75" customHeight="1">
      <c r="A2" s="227" t="s">
        <v>188</v>
      </c>
      <c r="B2" s="227"/>
      <c r="C2" s="227"/>
      <c r="D2" s="227"/>
    </row>
    <row r="3" spans="1:5" s="21" customFormat="1" ht="25.5" customHeight="1" thickBot="1">
      <c r="A3" s="35"/>
      <c r="B3" s="35"/>
      <c r="C3" s="35"/>
      <c r="D3" s="94" t="s">
        <v>0</v>
      </c>
    </row>
    <row r="4" spans="1:5" s="21" customFormat="1" ht="29.25" customHeight="1">
      <c r="A4" s="245" t="s">
        <v>167</v>
      </c>
      <c r="B4" s="244" t="s">
        <v>189</v>
      </c>
      <c r="C4" s="244"/>
      <c r="D4" s="244"/>
    </row>
    <row r="5" spans="1:5" s="21" customFormat="1" ht="30" customHeight="1">
      <c r="A5" s="246"/>
      <c r="B5" s="138" t="s">
        <v>164</v>
      </c>
      <c r="C5" s="139" t="s">
        <v>165</v>
      </c>
      <c r="D5" s="140" t="s">
        <v>166</v>
      </c>
    </row>
    <row r="6" spans="1:5" s="22" customFormat="1" ht="24" customHeight="1">
      <c r="A6" s="32" t="s">
        <v>132</v>
      </c>
      <c r="B6" s="32">
        <v>1891</v>
      </c>
      <c r="C6" s="33">
        <v>1581</v>
      </c>
      <c r="D6" s="33">
        <v>310</v>
      </c>
      <c r="E6" s="23"/>
    </row>
    <row r="7" spans="1:5" s="22" customFormat="1" ht="24" customHeight="1">
      <c r="A7" s="32" t="s">
        <v>133</v>
      </c>
      <c r="B7" s="32">
        <v>1164</v>
      </c>
      <c r="C7" s="33">
        <v>2662</v>
      </c>
      <c r="D7" s="33">
        <v>-1498</v>
      </c>
    </row>
    <row r="8" spans="1:5" s="22" customFormat="1" ht="24" customHeight="1">
      <c r="A8" s="32" t="s">
        <v>134</v>
      </c>
      <c r="B8" s="32">
        <v>0</v>
      </c>
      <c r="C8" s="33">
        <v>0</v>
      </c>
      <c r="D8" s="33">
        <v>0</v>
      </c>
    </row>
    <row r="9" spans="1:5" s="22" customFormat="1" ht="24" customHeight="1">
      <c r="A9" s="32" t="s">
        <v>135</v>
      </c>
      <c r="B9" s="32">
        <v>3329</v>
      </c>
      <c r="C9" s="33">
        <v>2573</v>
      </c>
      <c r="D9" s="33">
        <v>756</v>
      </c>
    </row>
    <row r="10" spans="1:5" s="22" customFormat="1" ht="24" customHeight="1">
      <c r="A10" s="32" t="s">
        <v>136</v>
      </c>
      <c r="B10" s="32">
        <v>2388</v>
      </c>
      <c r="C10" s="33">
        <v>1754</v>
      </c>
      <c r="D10" s="33">
        <v>634</v>
      </c>
    </row>
    <row r="11" spans="1:5" s="22" customFormat="1" ht="24" customHeight="1">
      <c r="A11" s="32" t="s">
        <v>137</v>
      </c>
      <c r="B11" s="32">
        <v>0</v>
      </c>
      <c r="C11" s="45">
        <v>0</v>
      </c>
      <c r="D11" s="45">
        <v>0</v>
      </c>
    </row>
    <row r="12" spans="1:5" s="22" customFormat="1" ht="24" customHeight="1">
      <c r="A12" s="32" t="s">
        <v>138</v>
      </c>
      <c r="B12" s="32">
        <v>0</v>
      </c>
      <c r="C12" s="33">
        <v>0</v>
      </c>
      <c r="D12" s="33">
        <v>0</v>
      </c>
    </row>
    <row r="13" spans="1:5" s="22" customFormat="1" ht="24" customHeight="1">
      <c r="A13" s="46" t="s">
        <v>139</v>
      </c>
      <c r="B13" s="46">
        <v>142</v>
      </c>
      <c r="C13" s="48">
        <v>61</v>
      </c>
      <c r="D13" s="48">
        <v>81</v>
      </c>
    </row>
    <row r="14" spans="1:5" ht="24" customHeight="1" thickBot="1">
      <c r="A14" s="37" t="s">
        <v>140</v>
      </c>
      <c r="B14" s="37">
        <v>8914</v>
      </c>
      <c r="C14" s="53">
        <v>8631</v>
      </c>
      <c r="D14" s="53">
        <v>283</v>
      </c>
    </row>
    <row r="15" spans="1:5" ht="22.5" customHeight="1">
      <c r="A15" s="247" t="s">
        <v>178</v>
      </c>
      <c r="B15" s="247"/>
      <c r="C15" s="247"/>
      <c r="D15" s="247"/>
    </row>
    <row r="16" spans="1:5" ht="12.75" customHeight="1">
      <c r="A16" s="248"/>
      <c r="B16" s="248"/>
      <c r="C16" s="248"/>
      <c r="D16" s="248"/>
    </row>
  </sheetData>
  <mergeCells count="4">
    <mergeCell ref="A2:D2"/>
    <mergeCell ref="B4:D4"/>
    <mergeCell ref="A4:A5"/>
    <mergeCell ref="A15:D16"/>
  </mergeCells>
  <phoneticPr fontId="1" type="noConversion"/>
  <pageMargins left="0.82" right="0.74803149606299213" top="0.98425196850393704" bottom="0.98425196850393704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附表1-1</vt:lpstr>
      <vt:lpstr>附表1-2</vt:lpstr>
      <vt:lpstr>附表1-3</vt:lpstr>
      <vt:lpstr>附表1-4</vt:lpstr>
      <vt:lpstr>附表1-5</vt:lpstr>
      <vt:lpstr>附表1-6</vt:lpstr>
      <vt:lpstr>附表1-7</vt:lpstr>
      <vt:lpstr>附表1-8</vt:lpstr>
      <vt:lpstr>附表1-9</vt:lpstr>
      <vt:lpstr>附表1-10</vt:lpstr>
      <vt:lpstr>附表1-11</vt:lpstr>
      <vt:lpstr>'附表1-1'!Print_Area</vt:lpstr>
      <vt:lpstr>'附表1-10'!Print_Area</vt:lpstr>
      <vt:lpstr>'附表1-11'!Print_Area</vt:lpstr>
      <vt:lpstr>'附表1-2'!Print_Area</vt:lpstr>
      <vt:lpstr>'附表1-3'!Print_Area</vt:lpstr>
      <vt:lpstr>'附表1-4'!Print_Area</vt:lpstr>
      <vt:lpstr>'附表1-5'!Print_Area</vt:lpstr>
      <vt:lpstr>'附表1-6'!Print_Area</vt:lpstr>
      <vt:lpstr>'附表1-7'!Print_Area</vt:lpstr>
      <vt:lpstr>'附表1-8'!Print_Area</vt:lpstr>
      <vt:lpstr>'附表1-9'!Print_Area</vt:lpstr>
      <vt:lpstr>'附表1-10'!Print_Titles</vt:lpstr>
      <vt:lpstr>'附表1-2'!Print_Titles</vt:lpstr>
      <vt:lpstr>'附表1-3'!Print_Titles</vt:lpstr>
      <vt:lpstr>'附表1-4'!Print_Titles</vt:lpstr>
      <vt:lpstr>'附表1-5'!Print_Titles</vt:lpstr>
      <vt:lpstr>'附表1-6'!Print_Titles</vt:lpstr>
      <vt:lpstr>'附表1-9'!Print_Titles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2017-09-14T03:43:25Z</dcterms:modified>
</cp:coreProperties>
</file>